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еверный турнир\Результаты\"/>
    </mc:Choice>
  </mc:AlternateContent>
  <bookViews>
    <workbookView xWindow="0" yWindow="0" windowWidth="20490" windowHeight="6555" firstSheet="4" activeTab="4"/>
  </bookViews>
  <sheets>
    <sheet name="Личная мл (команды)" sheetId="7" state="hidden" r:id="rId1"/>
    <sheet name="Личная ст (команды)" sheetId="8" state="hidden" r:id="rId2"/>
    <sheet name="Copy of Лучшие мл (подсчёт)" sheetId="11" state="hidden" r:id="rId3"/>
    <sheet name="Copy of Лучшие ст (подсчёт)" sheetId="12" state="hidden" r:id="rId4"/>
    <sheet name="Спецпризы" sheetId="15" r:id="rId5"/>
    <sheet name="Спецноминации" sheetId="16" r:id="rId6"/>
  </sheets>
  <calcPr calcId="152511"/>
</workbook>
</file>

<file path=xl/calcChain.xml><?xml version="1.0" encoding="utf-8"?>
<calcChain xmlns="http://schemas.openxmlformats.org/spreadsheetml/2006/main">
  <c r="A16" i="16" l="1"/>
  <c r="A15" i="16"/>
  <c r="A14" i="16"/>
  <c r="A13" i="16"/>
  <c r="A12" i="16"/>
  <c r="A10" i="16"/>
  <c r="A9" i="16"/>
  <c r="A8" i="16"/>
  <c r="A7" i="16"/>
  <c r="A6" i="16"/>
  <c r="A5" i="16"/>
  <c r="A4" i="16"/>
  <c r="A16" i="15" l="1"/>
  <c r="A15" i="15"/>
  <c r="A14" i="15"/>
  <c r="A13" i="15"/>
  <c r="A12" i="15"/>
  <c r="A11" i="15"/>
  <c r="A9" i="15"/>
  <c r="A8" i="15"/>
  <c r="A7" i="15"/>
  <c r="A6" i="15"/>
  <c r="A5" i="15"/>
  <c r="A4" i="15"/>
  <c r="Z113" i="12"/>
  <c r="Y113" i="12"/>
  <c r="X113" i="12"/>
  <c r="W113" i="12"/>
  <c r="U113" i="12"/>
  <c r="Z112" i="12"/>
  <c r="Y112" i="12"/>
  <c r="X112" i="12"/>
  <c r="W112" i="12"/>
  <c r="U112" i="12"/>
  <c r="Z111" i="12"/>
  <c r="Y111" i="12"/>
  <c r="X111" i="12"/>
  <c r="W111" i="12"/>
  <c r="U111" i="12"/>
  <c r="Z110" i="12"/>
  <c r="Y110" i="12"/>
  <c r="X110" i="12"/>
  <c r="W110" i="12"/>
  <c r="U110" i="12"/>
  <c r="Z109" i="12"/>
  <c r="Y109" i="12"/>
  <c r="X109" i="12"/>
  <c r="W109" i="12"/>
  <c r="U109" i="12"/>
  <c r="Z108" i="12"/>
  <c r="Y108" i="12"/>
  <c r="X108" i="12"/>
  <c r="W108" i="12"/>
  <c r="U108" i="12"/>
  <c r="Z107" i="12"/>
  <c r="Y107" i="12"/>
  <c r="X107" i="12"/>
  <c r="W107" i="12"/>
  <c r="U107" i="12"/>
  <c r="Z106" i="12"/>
  <c r="Y106" i="12"/>
  <c r="X106" i="12"/>
  <c r="W106" i="12"/>
  <c r="U106" i="12"/>
  <c r="Z105" i="12"/>
  <c r="Y105" i="12"/>
  <c r="X105" i="12"/>
  <c r="W105" i="12"/>
  <c r="U105" i="12"/>
  <c r="Z104" i="12"/>
  <c r="Y104" i="12"/>
  <c r="X104" i="12"/>
  <c r="W104" i="12"/>
  <c r="U104" i="12"/>
  <c r="Z103" i="12"/>
  <c r="Y103" i="12"/>
  <c r="X103" i="12"/>
  <c r="W103" i="12"/>
  <c r="U103" i="12"/>
  <c r="Z102" i="12"/>
  <c r="Y102" i="12"/>
  <c r="X102" i="12"/>
  <c r="W102" i="12"/>
  <c r="U102" i="12"/>
  <c r="Z101" i="12"/>
  <c r="Y101" i="12"/>
  <c r="X101" i="12"/>
  <c r="W101" i="12"/>
  <c r="U101" i="12"/>
  <c r="Z100" i="12"/>
  <c r="Y100" i="12"/>
  <c r="X100" i="12"/>
  <c r="W100" i="12"/>
  <c r="U100" i="12"/>
  <c r="Z99" i="12"/>
  <c r="Y99" i="12"/>
  <c r="X99" i="12"/>
  <c r="W99" i="12"/>
  <c r="U99" i="12"/>
  <c r="Z98" i="12"/>
  <c r="Y98" i="12"/>
  <c r="X98" i="12"/>
  <c r="W98" i="12"/>
  <c r="U98" i="12"/>
  <c r="Z97" i="12"/>
  <c r="Y97" i="12"/>
  <c r="X97" i="12"/>
  <c r="W97" i="12"/>
  <c r="U97" i="12"/>
  <c r="Z96" i="12"/>
  <c r="Y96" i="12"/>
  <c r="X96" i="12"/>
  <c r="W96" i="12"/>
  <c r="U96" i="12"/>
  <c r="Z95" i="12"/>
  <c r="Y95" i="12"/>
  <c r="X95" i="12"/>
  <c r="W95" i="12"/>
  <c r="U95" i="12"/>
  <c r="Z94" i="12"/>
  <c r="Y94" i="12"/>
  <c r="X94" i="12"/>
  <c r="W94" i="12"/>
  <c r="U94" i="12"/>
  <c r="Z93" i="12"/>
  <c r="Y93" i="12"/>
  <c r="X93" i="12"/>
  <c r="W93" i="12"/>
  <c r="U93" i="12"/>
  <c r="Z92" i="12"/>
  <c r="Y92" i="12"/>
  <c r="X92" i="12"/>
  <c r="W92" i="12"/>
  <c r="U92" i="12"/>
  <c r="Z91" i="12"/>
  <c r="Y91" i="12"/>
  <c r="X91" i="12"/>
  <c r="W91" i="12"/>
  <c r="U91" i="12"/>
  <c r="Z90" i="12"/>
  <c r="Y90" i="12"/>
  <c r="X90" i="12"/>
  <c r="W90" i="12"/>
  <c r="U90" i="12"/>
  <c r="Z89" i="12"/>
  <c r="Y89" i="12"/>
  <c r="X89" i="12"/>
  <c r="W89" i="12"/>
  <c r="U89" i="12"/>
  <c r="Z88" i="12"/>
  <c r="Y88" i="12"/>
  <c r="X88" i="12"/>
  <c r="W88" i="12"/>
  <c r="U88" i="12"/>
  <c r="Z87" i="12"/>
  <c r="Y87" i="12"/>
  <c r="X87" i="12"/>
  <c r="W87" i="12"/>
  <c r="U87" i="12"/>
  <c r="Z86" i="12"/>
  <c r="Y86" i="12"/>
  <c r="X86" i="12"/>
  <c r="W86" i="12"/>
  <c r="U86" i="12"/>
  <c r="Z85" i="12"/>
  <c r="Y85" i="12"/>
  <c r="X85" i="12"/>
  <c r="W85" i="12"/>
  <c r="U85" i="12"/>
  <c r="Z84" i="12"/>
  <c r="Y84" i="12"/>
  <c r="X84" i="12"/>
  <c r="W84" i="12"/>
  <c r="U84" i="12"/>
  <c r="Z83" i="12"/>
  <c r="Y83" i="12"/>
  <c r="X83" i="12"/>
  <c r="W83" i="12"/>
  <c r="U83" i="12"/>
  <c r="Z82" i="12"/>
  <c r="Y82" i="12"/>
  <c r="X82" i="12"/>
  <c r="W82" i="12"/>
  <c r="U82" i="12"/>
  <c r="Z81" i="12"/>
  <c r="Y81" i="12"/>
  <c r="X81" i="12"/>
  <c r="W81" i="12"/>
  <c r="U81" i="12"/>
  <c r="Z80" i="12"/>
  <c r="Y80" i="12"/>
  <c r="X80" i="12"/>
  <c r="W80" i="12"/>
  <c r="U80" i="12"/>
  <c r="Z79" i="12"/>
  <c r="Y79" i="12"/>
  <c r="X79" i="12"/>
  <c r="W79" i="12"/>
  <c r="U79" i="12"/>
  <c r="Z78" i="12"/>
  <c r="Y78" i="12"/>
  <c r="X78" i="12"/>
  <c r="W78" i="12"/>
  <c r="U78" i="12"/>
  <c r="Z77" i="12"/>
  <c r="Y77" i="12"/>
  <c r="X77" i="12"/>
  <c r="W77" i="12"/>
  <c r="U77" i="12"/>
  <c r="Z76" i="12"/>
  <c r="Y76" i="12"/>
  <c r="X76" i="12"/>
  <c r="W76" i="12"/>
  <c r="U76" i="12"/>
  <c r="Z75" i="12"/>
  <c r="Y75" i="12"/>
  <c r="X75" i="12"/>
  <c r="W75" i="12"/>
  <c r="U75" i="12"/>
  <c r="Z74" i="12"/>
  <c r="Y74" i="12"/>
  <c r="X74" i="12"/>
  <c r="W74" i="12"/>
  <c r="U74" i="12"/>
  <c r="Z73" i="12"/>
  <c r="Y73" i="12"/>
  <c r="X73" i="12"/>
  <c r="W73" i="12"/>
  <c r="U73" i="12"/>
  <c r="Z72" i="12"/>
  <c r="Y72" i="12"/>
  <c r="X72" i="12"/>
  <c r="W72" i="12"/>
  <c r="U72" i="12"/>
  <c r="Z71" i="12"/>
  <c r="Y71" i="12"/>
  <c r="X71" i="12"/>
  <c r="W71" i="12"/>
  <c r="U71" i="12"/>
  <c r="Z70" i="12"/>
  <c r="Y70" i="12"/>
  <c r="X70" i="12"/>
  <c r="W70" i="12"/>
  <c r="U70" i="12"/>
  <c r="Z69" i="12"/>
  <c r="Y69" i="12"/>
  <c r="X69" i="12"/>
  <c r="W69" i="12"/>
  <c r="U69" i="12"/>
  <c r="Z68" i="12"/>
  <c r="Y68" i="12"/>
  <c r="X68" i="12"/>
  <c r="W68" i="12"/>
  <c r="U68" i="12"/>
  <c r="Z67" i="12"/>
  <c r="Y67" i="12"/>
  <c r="X67" i="12"/>
  <c r="W67" i="12"/>
  <c r="U67" i="12"/>
  <c r="Z66" i="12"/>
  <c r="Y66" i="12"/>
  <c r="X66" i="12"/>
  <c r="W66" i="12"/>
  <c r="U66" i="12"/>
  <c r="Z65" i="12"/>
  <c r="Y65" i="12"/>
  <c r="X65" i="12"/>
  <c r="W65" i="12"/>
  <c r="U65" i="12"/>
  <c r="Z64" i="12"/>
  <c r="Y64" i="12"/>
  <c r="X64" i="12"/>
  <c r="W64" i="12"/>
  <c r="U64" i="12"/>
  <c r="Z63" i="12"/>
  <c r="Y63" i="12"/>
  <c r="X63" i="12"/>
  <c r="W63" i="12"/>
  <c r="U63" i="12"/>
  <c r="Z62" i="12"/>
  <c r="Y62" i="12"/>
  <c r="X62" i="12"/>
  <c r="W62" i="12"/>
  <c r="U62" i="12"/>
  <c r="Z61" i="12"/>
  <c r="Y61" i="12"/>
  <c r="X61" i="12"/>
  <c r="W61" i="12"/>
  <c r="U61" i="12"/>
  <c r="Z60" i="12"/>
  <c r="Y60" i="12"/>
  <c r="X60" i="12"/>
  <c r="W60" i="12"/>
  <c r="U60" i="12"/>
  <c r="Z59" i="12"/>
  <c r="Y59" i="12"/>
  <c r="X59" i="12"/>
  <c r="W59" i="12"/>
  <c r="U59" i="12"/>
  <c r="Z58" i="12"/>
  <c r="Y58" i="12"/>
  <c r="X58" i="12"/>
  <c r="W58" i="12"/>
  <c r="U58" i="12"/>
  <c r="Z57" i="12"/>
  <c r="Y57" i="12"/>
  <c r="X57" i="12"/>
  <c r="W57" i="12"/>
  <c r="U57" i="12"/>
  <c r="Z56" i="12"/>
  <c r="Y56" i="12"/>
  <c r="X56" i="12"/>
  <c r="W56" i="12"/>
  <c r="U56" i="12"/>
  <c r="Z55" i="12"/>
  <c r="Y55" i="12"/>
  <c r="X55" i="12"/>
  <c r="W55" i="12"/>
  <c r="U55" i="12"/>
  <c r="Z54" i="12"/>
  <c r="Y54" i="12"/>
  <c r="X54" i="12"/>
  <c r="W54" i="12"/>
  <c r="U54" i="12"/>
  <c r="Z53" i="12"/>
  <c r="Y53" i="12"/>
  <c r="X53" i="12"/>
  <c r="W53" i="12"/>
  <c r="U53" i="12"/>
  <c r="Z52" i="12"/>
  <c r="Y52" i="12"/>
  <c r="X52" i="12"/>
  <c r="W52" i="12"/>
  <c r="U52" i="12"/>
  <c r="Z51" i="12"/>
  <c r="Y51" i="12"/>
  <c r="X51" i="12"/>
  <c r="W51" i="12"/>
  <c r="U51" i="12"/>
  <c r="Z50" i="12"/>
  <c r="Y50" i="12"/>
  <c r="X50" i="12"/>
  <c r="W50" i="12"/>
  <c r="U50" i="12"/>
  <c r="Z49" i="12"/>
  <c r="Y49" i="12"/>
  <c r="X49" i="12"/>
  <c r="W49" i="12"/>
  <c r="U49" i="12"/>
  <c r="Z48" i="12"/>
  <c r="Y48" i="12"/>
  <c r="X48" i="12"/>
  <c r="W48" i="12"/>
  <c r="U48" i="12"/>
  <c r="Z47" i="12"/>
  <c r="Y47" i="12"/>
  <c r="X47" i="12"/>
  <c r="W47" i="12"/>
  <c r="U47" i="12"/>
  <c r="Z46" i="12"/>
  <c r="Y46" i="12"/>
  <c r="X46" i="12"/>
  <c r="W46" i="12"/>
  <c r="U46" i="12"/>
  <c r="Z45" i="12"/>
  <c r="Y45" i="12"/>
  <c r="X45" i="12"/>
  <c r="W45" i="12"/>
  <c r="U45" i="12"/>
  <c r="Z44" i="12"/>
  <c r="Y44" i="12"/>
  <c r="X44" i="12"/>
  <c r="W44" i="12"/>
  <c r="U44" i="12"/>
  <c r="Z43" i="12"/>
  <c r="Y43" i="12"/>
  <c r="X43" i="12"/>
  <c r="W43" i="12"/>
  <c r="U43" i="12"/>
  <c r="Z42" i="12"/>
  <c r="Y42" i="12"/>
  <c r="X42" i="12"/>
  <c r="W42" i="12"/>
  <c r="U42" i="12"/>
  <c r="Z41" i="12"/>
  <c r="Y41" i="12"/>
  <c r="X41" i="12"/>
  <c r="W41" i="12"/>
  <c r="U41" i="12"/>
  <c r="Z40" i="12"/>
  <c r="Y40" i="12"/>
  <c r="X40" i="12"/>
  <c r="W40" i="12"/>
  <c r="U40" i="12"/>
  <c r="Z39" i="12"/>
  <c r="Y39" i="12"/>
  <c r="X39" i="12"/>
  <c r="W39" i="12"/>
  <c r="U39" i="12"/>
  <c r="Z38" i="12"/>
  <c r="Y38" i="12"/>
  <c r="X38" i="12"/>
  <c r="W38" i="12"/>
  <c r="U38" i="12"/>
  <c r="Z37" i="12"/>
  <c r="Y37" i="12"/>
  <c r="X37" i="12"/>
  <c r="W37" i="12"/>
  <c r="U37" i="12"/>
  <c r="Z36" i="12"/>
  <c r="Y36" i="12"/>
  <c r="X36" i="12"/>
  <c r="W36" i="12"/>
  <c r="U36" i="12"/>
  <c r="Z35" i="12"/>
  <c r="Y35" i="12"/>
  <c r="X35" i="12"/>
  <c r="W35" i="12"/>
  <c r="U35" i="12"/>
  <c r="Z34" i="12"/>
  <c r="Y34" i="12"/>
  <c r="X34" i="12"/>
  <c r="W34" i="12"/>
  <c r="U34" i="12"/>
  <c r="Z33" i="12"/>
  <c r="Y33" i="12"/>
  <c r="X33" i="12"/>
  <c r="W33" i="12"/>
  <c r="U33" i="12"/>
  <c r="Z31" i="12"/>
  <c r="Y31" i="12"/>
  <c r="X31" i="12"/>
  <c r="W31" i="12"/>
  <c r="U31" i="12"/>
  <c r="Z30" i="12"/>
  <c r="Y30" i="12"/>
  <c r="X30" i="12"/>
  <c r="W30" i="12"/>
  <c r="U30" i="12"/>
  <c r="Z29" i="12"/>
  <c r="Y29" i="12"/>
  <c r="X29" i="12"/>
  <c r="W29" i="12"/>
  <c r="U29" i="12"/>
  <c r="Z28" i="12"/>
  <c r="Y28" i="12"/>
  <c r="X28" i="12"/>
  <c r="W28" i="12"/>
  <c r="U28" i="12"/>
  <c r="Z27" i="12"/>
  <c r="Y27" i="12"/>
  <c r="X27" i="12"/>
  <c r="W27" i="12"/>
  <c r="U27" i="12"/>
  <c r="Z26" i="12"/>
  <c r="Y26" i="12"/>
  <c r="X26" i="12"/>
  <c r="W26" i="12"/>
  <c r="U26" i="12"/>
  <c r="Z25" i="12"/>
  <c r="Y25" i="12"/>
  <c r="X25" i="12"/>
  <c r="W25" i="12"/>
  <c r="U25" i="12"/>
  <c r="Z24" i="12"/>
  <c r="Y24" i="12"/>
  <c r="X24" i="12"/>
  <c r="W24" i="12"/>
  <c r="U24" i="12"/>
  <c r="Z23" i="12"/>
  <c r="Y23" i="12"/>
  <c r="X23" i="12"/>
  <c r="W23" i="12"/>
  <c r="U23" i="12"/>
  <c r="Z22" i="12"/>
  <c r="Y22" i="12"/>
  <c r="X22" i="12"/>
  <c r="W22" i="12"/>
  <c r="U22" i="12"/>
  <c r="Z21" i="12"/>
  <c r="Y21" i="12"/>
  <c r="X21" i="12"/>
  <c r="W21" i="12"/>
  <c r="U21" i="12"/>
  <c r="Z20" i="12"/>
  <c r="Y20" i="12"/>
  <c r="X20" i="12"/>
  <c r="W20" i="12"/>
  <c r="U20" i="12"/>
  <c r="Z19" i="12"/>
  <c r="Y19" i="12"/>
  <c r="X19" i="12"/>
  <c r="W19" i="12"/>
  <c r="U19" i="12"/>
  <c r="Z18" i="12"/>
  <c r="Y18" i="12"/>
  <c r="X18" i="12"/>
  <c r="W18" i="12"/>
  <c r="U18" i="12"/>
  <c r="Z17" i="12"/>
  <c r="Y17" i="12"/>
  <c r="X17" i="12"/>
  <c r="W17" i="12"/>
  <c r="U17" i="12"/>
  <c r="Z16" i="12"/>
  <c r="Y16" i="12"/>
  <c r="X16" i="12"/>
  <c r="W16" i="12"/>
  <c r="U16" i="12"/>
  <c r="Z15" i="12"/>
  <c r="Y15" i="12"/>
  <c r="X15" i="12"/>
  <c r="W15" i="12"/>
  <c r="U15" i="12"/>
  <c r="Z14" i="12"/>
  <c r="Y14" i="12"/>
  <c r="X14" i="12"/>
  <c r="W14" i="12"/>
  <c r="U14" i="12"/>
  <c r="Z13" i="12"/>
  <c r="Y13" i="12"/>
  <c r="X13" i="12"/>
  <c r="W13" i="12"/>
  <c r="U13" i="12"/>
  <c r="Z12" i="12"/>
  <c r="Y12" i="12"/>
  <c r="X12" i="12"/>
  <c r="W12" i="12"/>
  <c r="U12" i="12"/>
  <c r="Z11" i="12"/>
  <c r="Y11" i="12"/>
  <c r="X11" i="12"/>
  <c r="W11" i="12"/>
  <c r="U11" i="12"/>
  <c r="Z10" i="12"/>
  <c r="Y10" i="12"/>
  <c r="X10" i="12"/>
  <c r="W10" i="12"/>
  <c r="U10" i="12"/>
  <c r="Z9" i="12"/>
  <c r="Y9" i="12"/>
  <c r="X9" i="12"/>
  <c r="W9" i="12"/>
  <c r="U9" i="12"/>
  <c r="Z8" i="12"/>
  <c r="Y8" i="12"/>
  <c r="X8" i="12"/>
  <c r="W8" i="12"/>
  <c r="U8" i="12"/>
  <c r="Z7" i="12"/>
  <c r="Y7" i="12"/>
  <c r="X7" i="12"/>
  <c r="W7" i="12"/>
  <c r="U7" i="12"/>
  <c r="Z6" i="12"/>
  <c r="Y6" i="12"/>
  <c r="X6" i="12"/>
  <c r="W6" i="12"/>
  <c r="U6" i="12"/>
  <c r="Z5" i="12"/>
  <c r="Y5" i="12"/>
  <c r="X5" i="12"/>
  <c r="W5" i="12"/>
  <c r="U5" i="12"/>
  <c r="Z142" i="11"/>
  <c r="Y142" i="11"/>
  <c r="X142" i="11"/>
  <c r="W142" i="11"/>
  <c r="U142" i="11"/>
  <c r="Z141" i="11"/>
  <c r="Y141" i="11"/>
  <c r="X141" i="11"/>
  <c r="W141" i="11"/>
  <c r="U141" i="11"/>
  <c r="Z140" i="11"/>
  <c r="Y140" i="11"/>
  <c r="X140" i="11"/>
  <c r="W140" i="11"/>
  <c r="U140" i="11"/>
  <c r="Z139" i="11"/>
  <c r="Y139" i="11"/>
  <c r="X139" i="11"/>
  <c r="W139" i="11"/>
  <c r="U139" i="11"/>
  <c r="Z138" i="11"/>
  <c r="Y138" i="11"/>
  <c r="X138" i="11"/>
  <c r="W138" i="11"/>
  <c r="U138" i="11"/>
  <c r="Z137" i="11"/>
  <c r="Y137" i="11"/>
  <c r="X137" i="11"/>
  <c r="W137" i="11"/>
  <c r="U137" i="11"/>
  <c r="Z136" i="11"/>
  <c r="Y136" i="11"/>
  <c r="X136" i="11"/>
  <c r="W136" i="11"/>
  <c r="U136" i="11"/>
  <c r="Z135" i="11"/>
  <c r="Y135" i="11"/>
  <c r="X135" i="11"/>
  <c r="W135" i="11"/>
  <c r="U135" i="11"/>
  <c r="Z134" i="11"/>
  <c r="Y134" i="11"/>
  <c r="X134" i="11"/>
  <c r="W134" i="11"/>
  <c r="U134" i="11"/>
  <c r="Z133" i="11"/>
  <c r="Y133" i="11"/>
  <c r="X133" i="11"/>
  <c r="W133" i="11"/>
  <c r="U133" i="11"/>
  <c r="Z132" i="11"/>
  <c r="Y132" i="11"/>
  <c r="X132" i="11"/>
  <c r="W132" i="11"/>
  <c r="U132" i="11"/>
  <c r="Z131" i="11"/>
  <c r="Y131" i="11"/>
  <c r="X131" i="11"/>
  <c r="W131" i="11"/>
  <c r="U131" i="11"/>
  <c r="Z130" i="11"/>
  <c r="Y130" i="11"/>
  <c r="X130" i="11"/>
  <c r="W130" i="11"/>
  <c r="U130" i="11"/>
  <c r="Z129" i="11"/>
  <c r="Y129" i="11"/>
  <c r="X129" i="11"/>
  <c r="W129" i="11"/>
  <c r="U129" i="11"/>
  <c r="Z128" i="11"/>
  <c r="Y128" i="11"/>
  <c r="X128" i="11"/>
  <c r="W128" i="11"/>
  <c r="U128" i="11"/>
  <c r="Z127" i="11"/>
  <c r="Y127" i="11"/>
  <c r="X127" i="11"/>
  <c r="W127" i="11"/>
  <c r="U127" i="11"/>
  <c r="Z126" i="11"/>
  <c r="Y126" i="11"/>
  <c r="X126" i="11"/>
  <c r="W126" i="11"/>
  <c r="U126" i="11"/>
  <c r="Z125" i="11"/>
  <c r="Y125" i="11"/>
  <c r="X125" i="11"/>
  <c r="W125" i="11"/>
  <c r="U125" i="11"/>
  <c r="Z124" i="11"/>
  <c r="Y124" i="11"/>
  <c r="X124" i="11"/>
  <c r="W124" i="11"/>
  <c r="U124" i="11"/>
  <c r="Z123" i="11"/>
  <c r="Y123" i="11"/>
  <c r="X123" i="11"/>
  <c r="W123" i="11"/>
  <c r="U123" i="11"/>
  <c r="Z122" i="11"/>
  <c r="Y122" i="11"/>
  <c r="X122" i="11"/>
  <c r="W122" i="11"/>
  <c r="U122" i="11"/>
  <c r="Z121" i="11"/>
  <c r="Y121" i="11"/>
  <c r="X121" i="11"/>
  <c r="W121" i="11"/>
  <c r="U121" i="11"/>
  <c r="Z120" i="11"/>
  <c r="Y120" i="11"/>
  <c r="X120" i="11"/>
  <c r="W120" i="11"/>
  <c r="U120" i="11"/>
  <c r="Z119" i="11"/>
  <c r="Y119" i="11"/>
  <c r="X119" i="11"/>
  <c r="W119" i="11"/>
  <c r="U119" i="11"/>
  <c r="Z118" i="11"/>
  <c r="Y118" i="11"/>
  <c r="X118" i="11"/>
  <c r="W118" i="11"/>
  <c r="U118" i="11"/>
  <c r="Z117" i="11"/>
  <c r="Y117" i="11"/>
  <c r="X117" i="11"/>
  <c r="W117" i="11"/>
  <c r="U117" i="11"/>
  <c r="Z116" i="11"/>
  <c r="Y116" i="11"/>
  <c r="X116" i="11"/>
  <c r="W116" i="11"/>
  <c r="U116" i="11"/>
  <c r="Z115" i="11"/>
  <c r="Y115" i="11"/>
  <c r="X115" i="11"/>
  <c r="W115" i="11"/>
  <c r="U115" i="11"/>
  <c r="Z114" i="11"/>
  <c r="Y114" i="11"/>
  <c r="X114" i="11"/>
  <c r="W114" i="11"/>
  <c r="U114" i="11"/>
  <c r="Z113" i="11"/>
  <c r="Y113" i="11"/>
  <c r="X113" i="11"/>
  <c r="W113" i="11"/>
  <c r="U113" i="11"/>
  <c r="Z112" i="11"/>
  <c r="Y112" i="11"/>
  <c r="X112" i="11"/>
  <c r="W112" i="11"/>
  <c r="U112" i="11"/>
  <c r="Z111" i="11"/>
  <c r="Y111" i="11"/>
  <c r="X111" i="11"/>
  <c r="W111" i="11"/>
  <c r="U111" i="11"/>
  <c r="Z110" i="11"/>
  <c r="Y110" i="11"/>
  <c r="X110" i="11"/>
  <c r="W110" i="11"/>
  <c r="U110" i="11"/>
  <c r="Z109" i="11"/>
  <c r="Y109" i="11"/>
  <c r="X109" i="11"/>
  <c r="W109" i="11"/>
  <c r="U109" i="11"/>
  <c r="Z108" i="11"/>
  <c r="Y108" i="11"/>
  <c r="X108" i="11"/>
  <c r="W108" i="11"/>
  <c r="U108" i="11"/>
  <c r="Z107" i="11"/>
  <c r="Y107" i="11"/>
  <c r="X107" i="11"/>
  <c r="W107" i="11"/>
  <c r="U107" i="11"/>
  <c r="Z106" i="11"/>
  <c r="Y106" i="11"/>
  <c r="X106" i="11"/>
  <c r="W106" i="11"/>
  <c r="U106" i="11"/>
  <c r="Z105" i="11"/>
  <c r="Y105" i="11"/>
  <c r="X105" i="11"/>
  <c r="W105" i="11"/>
  <c r="U105" i="11"/>
  <c r="Z104" i="11"/>
  <c r="Y104" i="11"/>
  <c r="X104" i="11"/>
  <c r="W104" i="11"/>
  <c r="U104" i="11"/>
  <c r="Z103" i="11"/>
  <c r="Y103" i="11"/>
  <c r="X103" i="11"/>
  <c r="W103" i="11"/>
  <c r="U103" i="11"/>
  <c r="Z102" i="11"/>
  <c r="Y102" i="11"/>
  <c r="X102" i="11"/>
  <c r="W102" i="11"/>
  <c r="U102" i="11"/>
  <c r="Z101" i="11"/>
  <c r="Y101" i="11"/>
  <c r="X101" i="11"/>
  <c r="W101" i="11"/>
  <c r="U101" i="11"/>
  <c r="Z100" i="11"/>
  <c r="Y100" i="11"/>
  <c r="X100" i="11"/>
  <c r="W100" i="11"/>
  <c r="U100" i="11"/>
  <c r="Z99" i="11"/>
  <c r="Y99" i="11"/>
  <c r="X99" i="11"/>
  <c r="W99" i="11"/>
  <c r="U99" i="11"/>
  <c r="Z98" i="11"/>
  <c r="Y98" i="11"/>
  <c r="X98" i="11"/>
  <c r="W98" i="11"/>
  <c r="U98" i="11"/>
  <c r="Z97" i="11"/>
  <c r="Y97" i="11"/>
  <c r="X97" i="11"/>
  <c r="W97" i="11"/>
  <c r="U97" i="11"/>
  <c r="Z96" i="11"/>
  <c r="Y96" i="11"/>
  <c r="X96" i="11"/>
  <c r="W96" i="11"/>
  <c r="U96" i="11"/>
  <c r="Z95" i="11"/>
  <c r="Y95" i="11"/>
  <c r="X95" i="11"/>
  <c r="W95" i="11"/>
  <c r="U95" i="11"/>
  <c r="Z94" i="11"/>
  <c r="Y94" i="11"/>
  <c r="X94" i="11"/>
  <c r="W94" i="11"/>
  <c r="U94" i="11"/>
  <c r="Z93" i="11"/>
  <c r="Y93" i="11"/>
  <c r="X93" i="11"/>
  <c r="W93" i="11"/>
  <c r="U93" i="11"/>
  <c r="Z92" i="11"/>
  <c r="Y92" i="11"/>
  <c r="X92" i="11"/>
  <c r="W92" i="11"/>
  <c r="U92" i="11"/>
  <c r="Z91" i="11"/>
  <c r="Y91" i="11"/>
  <c r="X91" i="11"/>
  <c r="W91" i="11"/>
  <c r="U91" i="11"/>
  <c r="Z90" i="11"/>
  <c r="Y90" i="11"/>
  <c r="X90" i="11"/>
  <c r="W90" i="11"/>
  <c r="U90" i="11"/>
  <c r="Z89" i="11"/>
  <c r="Y89" i="11"/>
  <c r="X89" i="11"/>
  <c r="W89" i="11"/>
  <c r="U89" i="11"/>
  <c r="Z88" i="11"/>
  <c r="Y88" i="11"/>
  <c r="X88" i="11"/>
  <c r="W88" i="11"/>
  <c r="U88" i="11"/>
  <c r="Z87" i="11"/>
  <c r="Y87" i="11"/>
  <c r="X87" i="11"/>
  <c r="W87" i="11"/>
  <c r="U87" i="11"/>
  <c r="Z86" i="11"/>
  <c r="Y86" i="11"/>
  <c r="X86" i="11"/>
  <c r="W86" i="11"/>
  <c r="U86" i="11"/>
  <c r="Z85" i="11"/>
  <c r="Y85" i="11"/>
  <c r="X85" i="11"/>
  <c r="W85" i="11"/>
  <c r="U85" i="11"/>
  <c r="Z84" i="11"/>
  <c r="Y84" i="11"/>
  <c r="X84" i="11"/>
  <c r="W84" i="11"/>
  <c r="U84" i="11"/>
  <c r="Z83" i="11"/>
  <c r="Y83" i="11"/>
  <c r="X83" i="11"/>
  <c r="W83" i="11"/>
  <c r="U83" i="11"/>
  <c r="Z82" i="11"/>
  <c r="Y82" i="11"/>
  <c r="X82" i="11"/>
  <c r="W82" i="11"/>
  <c r="U82" i="11"/>
  <c r="Z81" i="11"/>
  <c r="Y81" i="11"/>
  <c r="X81" i="11"/>
  <c r="W81" i="11"/>
  <c r="U81" i="11"/>
  <c r="Z80" i="11"/>
  <c r="Y80" i="11"/>
  <c r="X80" i="11"/>
  <c r="W80" i="11"/>
  <c r="U80" i="11"/>
  <c r="Z79" i="11"/>
  <c r="Y79" i="11"/>
  <c r="X79" i="11"/>
  <c r="W79" i="11"/>
  <c r="U79" i="11"/>
  <c r="Z78" i="11"/>
  <c r="Y78" i="11"/>
  <c r="X78" i="11"/>
  <c r="W78" i="11"/>
  <c r="U78" i="11"/>
  <c r="Z77" i="11"/>
  <c r="Y77" i="11"/>
  <c r="X77" i="11"/>
  <c r="W77" i="11"/>
  <c r="U77" i="11"/>
  <c r="Z76" i="11"/>
  <c r="Y76" i="11"/>
  <c r="X76" i="11"/>
  <c r="W76" i="11"/>
  <c r="U76" i="11"/>
  <c r="Z75" i="11"/>
  <c r="Y75" i="11"/>
  <c r="X75" i="11"/>
  <c r="W75" i="11"/>
  <c r="U75" i="11"/>
  <c r="Z74" i="11"/>
  <c r="Y74" i="11"/>
  <c r="X74" i="11"/>
  <c r="W74" i="11"/>
  <c r="U74" i="11"/>
  <c r="Z73" i="11"/>
  <c r="Y73" i="11"/>
  <c r="X73" i="11"/>
  <c r="W73" i="11"/>
  <c r="U73" i="11"/>
  <c r="Z72" i="11"/>
  <c r="Y72" i="11"/>
  <c r="X72" i="11"/>
  <c r="W72" i="11"/>
  <c r="U72" i="11"/>
  <c r="Z71" i="11"/>
  <c r="Y71" i="11"/>
  <c r="X71" i="11"/>
  <c r="W71" i="11"/>
  <c r="U71" i="11"/>
  <c r="Z70" i="11"/>
  <c r="Y70" i="11"/>
  <c r="X70" i="11"/>
  <c r="W70" i="11"/>
  <c r="U70" i="11"/>
  <c r="Z69" i="11"/>
  <c r="Y69" i="11"/>
  <c r="X69" i="11"/>
  <c r="W69" i="11"/>
  <c r="U69" i="11"/>
  <c r="Z68" i="11"/>
  <c r="Y68" i="11"/>
  <c r="X68" i="11"/>
  <c r="W68" i="11"/>
  <c r="U68" i="11"/>
  <c r="Z67" i="11"/>
  <c r="Y67" i="11"/>
  <c r="X67" i="11"/>
  <c r="W67" i="11"/>
  <c r="U67" i="11"/>
  <c r="Z66" i="11"/>
  <c r="Y66" i="11"/>
  <c r="X66" i="11"/>
  <c r="W66" i="11"/>
  <c r="U66" i="11"/>
  <c r="Z65" i="11"/>
  <c r="Y65" i="11"/>
  <c r="X65" i="11"/>
  <c r="W65" i="11"/>
  <c r="U65" i="11"/>
  <c r="Z64" i="11"/>
  <c r="Y64" i="11"/>
  <c r="X64" i="11"/>
  <c r="W64" i="11"/>
  <c r="U64" i="11"/>
  <c r="Z63" i="11"/>
  <c r="Y63" i="11"/>
  <c r="X63" i="11"/>
  <c r="W63" i="11"/>
  <c r="U63" i="11"/>
  <c r="Z62" i="11"/>
  <c r="Y62" i="11"/>
  <c r="X62" i="11"/>
  <c r="W62" i="11"/>
  <c r="U62" i="11"/>
  <c r="Z61" i="11"/>
  <c r="Y61" i="11"/>
  <c r="X61" i="11"/>
  <c r="W61" i="11"/>
  <c r="U61" i="11"/>
  <c r="Z60" i="11"/>
  <c r="Y60" i="11"/>
  <c r="X60" i="11"/>
  <c r="W60" i="11"/>
  <c r="U60" i="11"/>
  <c r="Z59" i="11"/>
  <c r="Y59" i="11"/>
  <c r="X59" i="11"/>
  <c r="W59" i="11"/>
  <c r="U59" i="11"/>
  <c r="Z58" i="11"/>
  <c r="Y58" i="11"/>
  <c r="X58" i="11"/>
  <c r="W58" i="11"/>
  <c r="U58" i="11"/>
  <c r="Z57" i="11"/>
  <c r="Y57" i="11"/>
  <c r="X57" i="11"/>
  <c r="W57" i="11"/>
  <c r="U57" i="11"/>
  <c r="Z56" i="11"/>
  <c r="Y56" i="11"/>
  <c r="X56" i="11"/>
  <c r="W56" i="11"/>
  <c r="U56" i="11"/>
  <c r="Z55" i="11"/>
  <c r="Y55" i="11"/>
  <c r="X55" i="11"/>
  <c r="W55" i="11"/>
  <c r="U55" i="11"/>
  <c r="Z54" i="11"/>
  <c r="Y54" i="11"/>
  <c r="X54" i="11"/>
  <c r="W54" i="11"/>
  <c r="U54" i="11"/>
  <c r="Z53" i="11"/>
  <c r="Y53" i="11"/>
  <c r="X53" i="11"/>
  <c r="W53" i="11"/>
  <c r="U53" i="11"/>
  <c r="Z52" i="11"/>
  <c r="Y52" i="11"/>
  <c r="X52" i="11"/>
  <c r="W52" i="11"/>
  <c r="U52" i="11"/>
  <c r="Z51" i="11"/>
  <c r="Y51" i="11"/>
  <c r="X51" i="11"/>
  <c r="W51" i="11"/>
  <c r="U51" i="11"/>
  <c r="Z50" i="11"/>
  <c r="Y50" i="11"/>
  <c r="X50" i="11"/>
  <c r="W50" i="11"/>
  <c r="U50" i="11"/>
  <c r="Z49" i="11"/>
  <c r="Y49" i="11"/>
  <c r="X49" i="11"/>
  <c r="W49" i="11"/>
  <c r="U49" i="11"/>
  <c r="Z48" i="11"/>
  <c r="Y48" i="11"/>
  <c r="X48" i="11"/>
  <c r="W48" i="11"/>
  <c r="U48" i="11"/>
  <c r="Z47" i="11"/>
  <c r="Y47" i="11"/>
  <c r="X47" i="11"/>
  <c r="W47" i="11"/>
  <c r="U47" i="11"/>
  <c r="Z46" i="11"/>
  <c r="Y46" i="11"/>
  <c r="X46" i="11"/>
  <c r="W46" i="11"/>
  <c r="U46" i="11"/>
  <c r="Z45" i="11"/>
  <c r="Y45" i="11"/>
  <c r="X45" i="11"/>
  <c r="W45" i="11"/>
  <c r="U45" i="11"/>
  <c r="Z44" i="11"/>
  <c r="Y44" i="11"/>
  <c r="X44" i="11"/>
  <c r="W44" i="11"/>
  <c r="U44" i="11"/>
  <c r="Z43" i="11"/>
  <c r="Y43" i="11"/>
  <c r="X43" i="11"/>
  <c r="W43" i="11"/>
  <c r="U43" i="11"/>
  <c r="Z42" i="11"/>
  <c r="Y42" i="11"/>
  <c r="X42" i="11"/>
  <c r="W42" i="11"/>
  <c r="U42" i="11"/>
  <c r="Z41" i="11"/>
  <c r="Y41" i="11"/>
  <c r="X41" i="11"/>
  <c r="W41" i="11"/>
  <c r="U41" i="11"/>
  <c r="Z40" i="11"/>
  <c r="Y40" i="11"/>
  <c r="X40" i="11"/>
  <c r="W40" i="11"/>
  <c r="U40" i="11"/>
  <c r="Z39" i="11"/>
  <c r="Y39" i="11"/>
  <c r="X39" i="11"/>
  <c r="W39" i="11"/>
  <c r="U39" i="11"/>
  <c r="Z38" i="11"/>
  <c r="Y38" i="11"/>
  <c r="X38" i="11"/>
  <c r="W38" i="11"/>
  <c r="U38" i="11"/>
  <c r="Z37" i="11"/>
  <c r="Y37" i="11"/>
  <c r="X37" i="11"/>
  <c r="W37" i="11"/>
  <c r="U37" i="11"/>
  <c r="Z36" i="11"/>
  <c r="Y36" i="11"/>
  <c r="X36" i="11"/>
  <c r="W36" i="11"/>
  <c r="U36" i="11"/>
  <c r="Z35" i="11"/>
  <c r="Y35" i="11"/>
  <c r="X35" i="11"/>
  <c r="W35" i="11"/>
  <c r="U35" i="11"/>
  <c r="Z34" i="11"/>
  <c r="Y34" i="11"/>
  <c r="X34" i="11"/>
  <c r="W34" i="11"/>
  <c r="U34" i="11"/>
  <c r="Z33" i="11"/>
  <c r="Y33" i="11"/>
  <c r="X33" i="11"/>
  <c r="W33" i="11"/>
  <c r="U33" i="11"/>
  <c r="Z32" i="11"/>
  <c r="Y32" i="11"/>
  <c r="X32" i="11"/>
  <c r="W32" i="11"/>
  <c r="U32" i="11"/>
  <c r="Z31" i="11"/>
  <c r="Y31" i="11"/>
  <c r="X31" i="11"/>
  <c r="W31" i="11"/>
  <c r="U31" i="11"/>
  <c r="Z30" i="11"/>
  <c r="Y30" i="11"/>
  <c r="X30" i="11"/>
  <c r="W30" i="11"/>
  <c r="U30" i="11"/>
  <c r="Z29" i="11"/>
  <c r="Y29" i="11"/>
  <c r="X29" i="11"/>
  <c r="W29" i="11"/>
  <c r="U29" i="11"/>
  <c r="Z28" i="11"/>
  <c r="Y28" i="11"/>
  <c r="X28" i="11"/>
  <c r="W28" i="11"/>
  <c r="U28" i="11"/>
  <c r="Z27" i="11"/>
  <c r="Y27" i="11"/>
  <c r="X27" i="11"/>
  <c r="W27" i="11"/>
  <c r="U27" i="11"/>
  <c r="Z26" i="11"/>
  <c r="Y26" i="11"/>
  <c r="X26" i="11"/>
  <c r="W26" i="11"/>
  <c r="U26" i="11"/>
  <c r="Z25" i="11"/>
  <c r="Y25" i="11"/>
  <c r="X25" i="11"/>
  <c r="W25" i="11"/>
  <c r="U25" i="11"/>
  <c r="Z24" i="11"/>
  <c r="Y24" i="11"/>
  <c r="X24" i="11"/>
  <c r="W24" i="11"/>
  <c r="U24" i="11"/>
  <c r="Z23" i="11"/>
  <c r="Y23" i="11"/>
  <c r="X23" i="11"/>
  <c r="W23" i="11"/>
  <c r="U23" i="11"/>
  <c r="Z22" i="11"/>
  <c r="Y22" i="11"/>
  <c r="X22" i="11"/>
  <c r="W22" i="11"/>
  <c r="U22" i="11"/>
  <c r="Z21" i="11"/>
  <c r="Y21" i="11"/>
  <c r="X21" i="11"/>
  <c r="W21" i="11"/>
  <c r="U21" i="11"/>
  <c r="Z20" i="11"/>
  <c r="Y20" i="11"/>
  <c r="X20" i="11"/>
  <c r="W20" i="11"/>
  <c r="U20" i="11"/>
  <c r="Z19" i="11"/>
  <c r="Y19" i="11"/>
  <c r="X19" i="11"/>
  <c r="W19" i="11"/>
  <c r="U19" i="11"/>
  <c r="Z18" i="11"/>
  <c r="Y18" i="11"/>
  <c r="X18" i="11"/>
  <c r="W18" i="11"/>
  <c r="U18" i="11"/>
  <c r="Z17" i="11"/>
  <c r="Y17" i="11"/>
  <c r="X17" i="11"/>
  <c r="W17" i="11"/>
  <c r="U17" i="11"/>
  <c r="Z16" i="11"/>
  <c r="Y16" i="11"/>
  <c r="X16" i="11"/>
  <c r="W16" i="11"/>
  <c r="U16" i="11"/>
  <c r="Z15" i="11"/>
  <c r="Y15" i="11"/>
  <c r="X15" i="11"/>
  <c r="W15" i="11"/>
  <c r="U15" i="11"/>
  <c r="Z14" i="11"/>
  <c r="Y14" i="11"/>
  <c r="X14" i="11"/>
  <c r="W14" i="11"/>
  <c r="U14" i="11"/>
  <c r="Z13" i="11"/>
  <c r="Y13" i="11"/>
  <c r="X13" i="11"/>
  <c r="W13" i="11"/>
  <c r="U13" i="11"/>
  <c r="Z12" i="11"/>
  <c r="Y12" i="11"/>
  <c r="X12" i="11"/>
  <c r="W12" i="11"/>
  <c r="U12" i="11"/>
  <c r="Z11" i="11"/>
  <c r="Y11" i="11"/>
  <c r="X11" i="11"/>
  <c r="W11" i="11"/>
  <c r="U11" i="11"/>
  <c r="Z10" i="11"/>
  <c r="Y10" i="11"/>
  <c r="X10" i="11"/>
  <c r="W10" i="11"/>
  <c r="U10" i="11"/>
  <c r="Z9" i="11"/>
  <c r="Y9" i="11"/>
  <c r="X9" i="11"/>
  <c r="W9" i="11"/>
  <c r="U9" i="11"/>
  <c r="Z8" i="11"/>
  <c r="Y8" i="11"/>
  <c r="X8" i="11"/>
  <c r="W8" i="11"/>
  <c r="U8" i="11"/>
  <c r="Z7" i="11"/>
  <c r="Y7" i="11"/>
  <c r="X7" i="11"/>
  <c r="W7" i="11"/>
  <c r="U7" i="11"/>
  <c r="Z6" i="11"/>
  <c r="Y6" i="11"/>
  <c r="X6" i="11"/>
  <c r="W6" i="11"/>
  <c r="U6" i="11"/>
  <c r="Z5" i="11"/>
  <c r="Y5" i="11"/>
  <c r="X5" i="11"/>
  <c r="W5" i="11"/>
  <c r="U5" i="11"/>
  <c r="N112" i="8"/>
  <c r="B112" i="8"/>
  <c r="N111" i="8"/>
  <c r="B111" i="8"/>
  <c r="N110" i="8"/>
  <c r="B110" i="8"/>
  <c r="N109" i="8"/>
  <c r="B109" i="8"/>
  <c r="N108" i="8"/>
  <c r="B108" i="8"/>
  <c r="N107" i="8"/>
  <c r="B107" i="8"/>
  <c r="N106" i="8"/>
  <c r="B106" i="8"/>
  <c r="N105" i="8"/>
  <c r="B105" i="8"/>
  <c r="N104" i="8"/>
  <c r="B104" i="8"/>
  <c r="N103" i="8"/>
  <c r="B103" i="8"/>
  <c r="N102" i="8"/>
  <c r="B102" i="8"/>
  <c r="N101" i="8"/>
  <c r="B101" i="8"/>
  <c r="N100" i="8"/>
  <c r="B100" i="8"/>
  <c r="N99" i="8"/>
  <c r="B99" i="8"/>
  <c r="N98" i="8"/>
  <c r="B98" i="8"/>
  <c r="N97" i="8"/>
  <c r="B97" i="8"/>
  <c r="N96" i="8"/>
  <c r="B96" i="8"/>
  <c r="N95" i="8"/>
  <c r="B95" i="8"/>
  <c r="N94" i="8"/>
  <c r="B94" i="8"/>
  <c r="N93" i="8"/>
  <c r="B93" i="8"/>
  <c r="N92" i="8"/>
  <c r="B92" i="8"/>
  <c r="N91" i="8"/>
  <c r="B91" i="8"/>
  <c r="N90" i="8"/>
  <c r="B90" i="8"/>
  <c r="N89" i="8"/>
  <c r="B89" i="8"/>
  <c r="N88" i="8"/>
  <c r="B88" i="8"/>
  <c r="N87" i="8"/>
  <c r="B87" i="8"/>
  <c r="N86" i="8"/>
  <c r="B86" i="8"/>
  <c r="N85" i="8"/>
  <c r="B85" i="8"/>
  <c r="N84" i="8"/>
  <c r="B84" i="8"/>
  <c r="N83" i="8"/>
  <c r="B83" i="8"/>
  <c r="N82" i="8"/>
  <c r="B82" i="8"/>
  <c r="N81" i="8"/>
  <c r="B81" i="8"/>
  <c r="N80" i="8"/>
  <c r="B80" i="8"/>
  <c r="N79" i="8"/>
  <c r="B79" i="8"/>
  <c r="N78" i="8"/>
  <c r="B78" i="8"/>
  <c r="N77" i="8"/>
  <c r="B77" i="8"/>
  <c r="N76" i="8"/>
  <c r="B76" i="8"/>
  <c r="N75" i="8"/>
  <c r="B75" i="8"/>
  <c r="N74" i="8"/>
  <c r="B74" i="8"/>
  <c r="N73" i="8"/>
  <c r="B73" i="8"/>
  <c r="N72" i="8"/>
  <c r="B72" i="8"/>
  <c r="N71" i="8"/>
  <c r="B71" i="8"/>
  <c r="N70" i="8"/>
  <c r="B70" i="8"/>
  <c r="N69" i="8"/>
  <c r="B69" i="8"/>
  <c r="N68" i="8"/>
  <c r="B68" i="8"/>
  <c r="N67" i="8"/>
  <c r="B67" i="8"/>
  <c r="N66" i="8"/>
  <c r="B66" i="8"/>
  <c r="N65" i="8"/>
  <c r="B65" i="8"/>
  <c r="N64" i="8"/>
  <c r="B64" i="8"/>
  <c r="N63" i="8"/>
  <c r="B63" i="8"/>
  <c r="N62" i="8"/>
  <c r="B62" i="8"/>
  <c r="N61" i="8"/>
  <c r="B61" i="8"/>
  <c r="N60" i="8"/>
  <c r="B60" i="8"/>
  <c r="N59" i="8"/>
  <c r="B59" i="8"/>
  <c r="N58" i="8"/>
  <c r="B58" i="8"/>
  <c r="N57" i="8"/>
  <c r="B57" i="8"/>
  <c r="N56" i="8"/>
  <c r="B56" i="8"/>
  <c r="N55" i="8"/>
  <c r="B55" i="8"/>
  <c r="N54" i="8"/>
  <c r="B54" i="8"/>
  <c r="N53" i="8"/>
  <c r="B53" i="8"/>
  <c r="N52" i="8"/>
  <c r="B52" i="8"/>
  <c r="N51" i="8"/>
  <c r="B51" i="8"/>
  <c r="N50" i="8"/>
  <c r="B50" i="8"/>
  <c r="N49" i="8"/>
  <c r="B49" i="8"/>
  <c r="N48" i="8"/>
  <c r="B48" i="8"/>
  <c r="N47" i="8"/>
  <c r="B47" i="8"/>
  <c r="N46" i="8"/>
  <c r="B46" i="8"/>
  <c r="N45" i="8"/>
  <c r="B45" i="8"/>
  <c r="N44" i="8"/>
  <c r="B44" i="8"/>
  <c r="N43" i="8"/>
  <c r="B43" i="8"/>
  <c r="N42" i="8"/>
  <c r="B42" i="8"/>
  <c r="N41" i="8"/>
  <c r="B41" i="8"/>
  <c r="N40" i="8"/>
  <c r="B40" i="8"/>
  <c r="N39" i="8"/>
  <c r="B39" i="8"/>
  <c r="N38" i="8"/>
  <c r="B38" i="8"/>
  <c r="N37" i="8"/>
  <c r="B37" i="8"/>
  <c r="N36" i="8"/>
  <c r="B36" i="8"/>
  <c r="N35" i="8"/>
  <c r="B35" i="8"/>
  <c r="N34" i="8"/>
  <c r="B34" i="8"/>
  <c r="N33" i="8"/>
  <c r="B33" i="8"/>
  <c r="N32" i="8"/>
  <c r="B32" i="8"/>
  <c r="N31" i="8"/>
  <c r="B31" i="8"/>
  <c r="N30" i="8"/>
  <c r="B30" i="8"/>
  <c r="N29" i="8"/>
  <c r="B29" i="8"/>
  <c r="N28" i="8"/>
  <c r="B28" i="8"/>
  <c r="N27" i="8"/>
  <c r="B27" i="8"/>
  <c r="N26" i="8"/>
  <c r="B26" i="8"/>
  <c r="N25" i="8"/>
  <c r="B25" i="8"/>
  <c r="N24" i="8"/>
  <c r="B24" i="8"/>
  <c r="N23" i="8"/>
  <c r="B23" i="8"/>
  <c r="N22" i="8"/>
  <c r="B22" i="8"/>
  <c r="N21" i="8"/>
  <c r="B21" i="8"/>
  <c r="N20" i="8"/>
  <c r="B20" i="8"/>
  <c r="N19" i="8"/>
  <c r="B19" i="8"/>
  <c r="N18" i="8"/>
  <c r="B18" i="8"/>
  <c r="N17" i="8"/>
  <c r="B17" i="8"/>
  <c r="N16" i="8"/>
  <c r="B16" i="8"/>
  <c r="N15" i="8"/>
  <c r="B15" i="8"/>
  <c r="N14" i="8"/>
  <c r="B14" i="8"/>
  <c r="N13" i="8"/>
  <c r="B13" i="8"/>
  <c r="N12" i="8"/>
  <c r="B12" i="8"/>
  <c r="N11" i="8"/>
  <c r="B11" i="8"/>
  <c r="N10" i="8"/>
  <c r="B10" i="8"/>
  <c r="N9" i="8"/>
  <c r="B9" i="8"/>
  <c r="N8" i="8"/>
  <c r="B8" i="8"/>
  <c r="N7" i="8"/>
  <c r="B7" i="8"/>
  <c r="N6" i="8"/>
  <c r="B6" i="8"/>
  <c r="N5" i="8"/>
  <c r="B5" i="8"/>
  <c r="N142" i="7"/>
  <c r="B142" i="7"/>
  <c r="N141" i="7"/>
  <c r="B141" i="7"/>
  <c r="N140" i="7"/>
  <c r="B140" i="7"/>
  <c r="N139" i="7"/>
  <c r="B139" i="7"/>
  <c r="N138" i="7"/>
  <c r="B138" i="7"/>
  <c r="N137" i="7"/>
  <c r="B137" i="7"/>
  <c r="N136" i="7"/>
  <c r="B136" i="7"/>
  <c r="N135" i="7"/>
  <c r="B135" i="7"/>
  <c r="N134" i="7"/>
  <c r="B134" i="7"/>
  <c r="N133" i="7"/>
  <c r="B133" i="7"/>
  <c r="N132" i="7"/>
  <c r="B132" i="7"/>
  <c r="N131" i="7"/>
  <c r="B131" i="7"/>
  <c r="N130" i="7"/>
  <c r="B130" i="7"/>
  <c r="N129" i="7"/>
  <c r="B129" i="7"/>
  <c r="N128" i="7"/>
  <c r="B128" i="7"/>
  <c r="N127" i="7"/>
  <c r="B127" i="7"/>
  <c r="N126" i="7"/>
  <c r="B126" i="7"/>
  <c r="N125" i="7"/>
  <c r="B125" i="7"/>
  <c r="N124" i="7"/>
  <c r="B124" i="7"/>
  <c r="N123" i="7"/>
  <c r="B123" i="7"/>
  <c r="N122" i="7"/>
  <c r="B122" i="7"/>
  <c r="N121" i="7"/>
  <c r="B121" i="7"/>
  <c r="N120" i="7"/>
  <c r="B120" i="7"/>
  <c r="N119" i="7"/>
  <c r="B119" i="7"/>
  <c r="N118" i="7"/>
  <c r="B118" i="7"/>
  <c r="N117" i="7"/>
  <c r="B117" i="7"/>
  <c r="N116" i="7"/>
  <c r="B116" i="7"/>
  <c r="N115" i="7"/>
  <c r="B115" i="7"/>
  <c r="N114" i="7"/>
  <c r="B114" i="7"/>
  <c r="N113" i="7"/>
  <c r="B113" i="7"/>
  <c r="N112" i="7"/>
  <c r="B112" i="7"/>
  <c r="N111" i="7"/>
  <c r="B111" i="7"/>
  <c r="N110" i="7"/>
  <c r="B110" i="7"/>
  <c r="N109" i="7"/>
  <c r="B109" i="7"/>
  <c r="N108" i="7"/>
  <c r="B108" i="7"/>
  <c r="N107" i="7"/>
  <c r="B107" i="7"/>
  <c r="N106" i="7"/>
  <c r="B106" i="7"/>
  <c r="N105" i="7"/>
  <c r="B105" i="7"/>
  <c r="N104" i="7"/>
  <c r="B104" i="7"/>
  <c r="N103" i="7"/>
  <c r="B103" i="7"/>
  <c r="N102" i="7"/>
  <c r="B102" i="7"/>
  <c r="N101" i="7"/>
  <c r="B101" i="7"/>
  <c r="N100" i="7"/>
  <c r="B100" i="7"/>
  <c r="N99" i="7"/>
  <c r="B99" i="7"/>
  <c r="N98" i="7"/>
  <c r="B98" i="7"/>
  <c r="N97" i="7"/>
  <c r="B97" i="7"/>
  <c r="N96" i="7"/>
  <c r="B96" i="7"/>
  <c r="N95" i="7"/>
  <c r="B95" i="7"/>
  <c r="N94" i="7"/>
  <c r="B94" i="7"/>
  <c r="N93" i="7"/>
  <c r="B93" i="7"/>
  <c r="N92" i="7"/>
  <c r="B92" i="7"/>
  <c r="N91" i="7"/>
  <c r="B91" i="7"/>
  <c r="N90" i="7"/>
  <c r="B90" i="7"/>
  <c r="N89" i="7"/>
  <c r="B89" i="7"/>
  <c r="N88" i="7"/>
  <c r="B88" i="7"/>
  <c r="N87" i="7"/>
  <c r="B87" i="7"/>
  <c r="N86" i="7"/>
  <c r="B86" i="7"/>
  <c r="N85" i="7"/>
  <c r="B85" i="7"/>
  <c r="N84" i="7"/>
  <c r="B84" i="7"/>
  <c r="N83" i="7"/>
  <c r="B83" i="7"/>
  <c r="N82" i="7"/>
  <c r="B82" i="7"/>
  <c r="N81" i="7"/>
  <c r="B81" i="7"/>
  <c r="N80" i="7"/>
  <c r="B80" i="7"/>
  <c r="N79" i="7"/>
  <c r="B79" i="7"/>
  <c r="N78" i="7"/>
  <c r="B78" i="7"/>
  <c r="N77" i="7"/>
  <c r="B77" i="7"/>
  <c r="N76" i="7"/>
  <c r="B76" i="7"/>
  <c r="N75" i="7"/>
  <c r="B75" i="7"/>
  <c r="N74" i="7"/>
  <c r="B74" i="7"/>
  <c r="N73" i="7"/>
  <c r="B73" i="7"/>
  <c r="N72" i="7"/>
  <c r="B72" i="7"/>
  <c r="N71" i="7"/>
  <c r="B71" i="7"/>
  <c r="N70" i="7"/>
  <c r="B70" i="7"/>
  <c r="N69" i="7"/>
  <c r="B69" i="7"/>
  <c r="N68" i="7"/>
  <c r="B68" i="7"/>
  <c r="N67" i="7"/>
  <c r="B67" i="7"/>
  <c r="N66" i="7"/>
  <c r="B66" i="7"/>
  <c r="N65" i="7"/>
  <c r="B65" i="7"/>
  <c r="N64" i="7"/>
  <c r="B64" i="7"/>
  <c r="N63" i="7"/>
  <c r="B63" i="7"/>
  <c r="N62" i="7"/>
  <c r="B62" i="7"/>
  <c r="N61" i="7"/>
  <c r="B61" i="7"/>
  <c r="N60" i="7"/>
  <c r="B60" i="7"/>
  <c r="N59" i="7"/>
  <c r="B59" i="7"/>
  <c r="N58" i="7"/>
  <c r="B58" i="7"/>
  <c r="N57" i="7"/>
  <c r="B57" i="7"/>
  <c r="N56" i="7"/>
  <c r="B56" i="7"/>
  <c r="N55" i="7"/>
  <c r="B55" i="7"/>
  <c r="N54" i="7"/>
  <c r="B54" i="7"/>
  <c r="N53" i="7"/>
  <c r="B53" i="7"/>
  <c r="N52" i="7"/>
  <c r="B52" i="7"/>
  <c r="N51" i="7"/>
  <c r="B51" i="7"/>
  <c r="N50" i="7"/>
  <c r="B50" i="7"/>
  <c r="N49" i="7"/>
  <c r="B49" i="7"/>
  <c r="N48" i="7"/>
  <c r="B48" i="7"/>
  <c r="N47" i="7"/>
  <c r="B47" i="7"/>
  <c r="N46" i="7"/>
  <c r="B46" i="7"/>
  <c r="N45" i="7"/>
  <c r="B45" i="7"/>
  <c r="N44" i="7"/>
  <c r="B44" i="7"/>
  <c r="N43" i="7"/>
  <c r="B43" i="7"/>
  <c r="N42" i="7"/>
  <c r="B42" i="7"/>
  <c r="N41" i="7"/>
  <c r="B41" i="7"/>
  <c r="N40" i="7"/>
  <c r="B40" i="7"/>
  <c r="N39" i="7"/>
  <c r="B39" i="7"/>
  <c r="N38" i="7"/>
  <c r="B38" i="7"/>
  <c r="N37" i="7"/>
  <c r="B37" i="7"/>
  <c r="N36" i="7"/>
  <c r="B36" i="7"/>
  <c r="N35" i="7"/>
  <c r="B35" i="7"/>
  <c r="N34" i="7"/>
  <c r="B34" i="7"/>
  <c r="N33" i="7"/>
  <c r="B33" i="7"/>
  <c r="N32" i="7"/>
  <c r="B32" i="7"/>
  <c r="N31" i="7"/>
  <c r="B31" i="7"/>
  <c r="N30" i="7"/>
  <c r="B30" i="7"/>
  <c r="N29" i="7"/>
  <c r="B29" i="7"/>
  <c r="N28" i="7"/>
  <c r="B28" i="7"/>
  <c r="N27" i="7"/>
  <c r="B27" i="7"/>
  <c r="N26" i="7"/>
  <c r="B26" i="7"/>
  <c r="N25" i="7"/>
  <c r="B25" i="7"/>
  <c r="N24" i="7"/>
  <c r="B24" i="7"/>
  <c r="N23" i="7"/>
  <c r="B23" i="7"/>
  <c r="N22" i="7"/>
  <c r="B22" i="7"/>
  <c r="N21" i="7"/>
  <c r="B21" i="7"/>
  <c r="N20" i="7"/>
  <c r="B20" i="7"/>
  <c r="N19" i="7"/>
  <c r="B19" i="7"/>
  <c r="N18" i="7"/>
  <c r="B18" i="7"/>
  <c r="N17" i="7"/>
  <c r="B17" i="7"/>
  <c r="N16" i="7"/>
  <c r="B16" i="7"/>
  <c r="N15" i="7"/>
  <c r="B15" i="7"/>
  <c r="N14" i="7"/>
  <c r="B14" i="7"/>
  <c r="N13" i="7"/>
  <c r="B13" i="7"/>
  <c r="N12" i="7"/>
  <c r="B12" i="7"/>
  <c r="N11" i="7"/>
  <c r="B11" i="7"/>
  <c r="N10" i="7"/>
  <c r="B10" i="7"/>
  <c r="N9" i="7"/>
  <c r="B9" i="7"/>
  <c r="N8" i="7"/>
  <c r="B8" i="7"/>
  <c r="N7" i="7"/>
  <c r="B7" i="7"/>
  <c r="N6" i="7"/>
  <c r="B6" i="7"/>
  <c r="N5" i="7"/>
  <c r="B5" i="7"/>
</calcChain>
</file>

<file path=xl/sharedStrings.xml><?xml version="1.0" encoding="utf-8"?>
<sst xmlns="http://schemas.openxmlformats.org/spreadsheetml/2006/main" count="3555" uniqueCount="610">
  <si>
    <t>Команда</t>
  </si>
  <si>
    <t>Лига</t>
  </si>
  <si>
    <t>№1</t>
  </si>
  <si>
    <t>№2</t>
  </si>
  <si>
    <t>№3</t>
  </si>
  <si>
    <t>№4</t>
  </si>
  <si>
    <t>Сумма</t>
  </si>
  <si>
    <t>Диплом</t>
  </si>
  <si>
    <t>ФМШ ТО – 7.1</t>
  </si>
  <si>
    <t>младшая</t>
  </si>
  <si>
    <t>Тюмень</t>
  </si>
  <si>
    <t>I степени</t>
  </si>
  <si>
    <t>Череповец</t>
  </si>
  <si>
    <t>ФМШ ТО – 8.2</t>
  </si>
  <si>
    <t>ФМШ ТО – 8.3</t>
  </si>
  <si>
    <t>II степени</t>
  </si>
  <si>
    <t>Е2–Е4</t>
  </si>
  <si>
    <t>III степени</t>
  </si>
  <si>
    <t>Вологда 8 #1</t>
  </si>
  <si>
    <t>Вологда</t>
  </si>
  <si>
    <t>Формула успеха</t>
  </si>
  <si>
    <t>ФМШ ТО – 8.1</t>
  </si>
  <si>
    <t>ФМШ ТО – 7.2</t>
  </si>
  <si>
    <t>ФМЛИ-3</t>
  </si>
  <si>
    <t>Сыктывкар</t>
  </si>
  <si>
    <t>Игры без разума</t>
  </si>
  <si>
    <t>Северодвинск</t>
  </si>
  <si>
    <t>ФМШ ТО – 7.3</t>
  </si>
  <si>
    <t>ФМЛИ-6</t>
  </si>
  <si>
    <t>ФМЛИ-5</t>
  </si>
  <si>
    <t>АМТЭК-7-1</t>
  </si>
  <si>
    <t>Коряжма-2</t>
  </si>
  <si>
    <t>Коряжма</t>
  </si>
  <si>
    <t>Вологда 7-8 #2</t>
  </si>
  <si>
    <t>ФМШ ТО – 6.3</t>
  </si>
  <si>
    <t>Петрозаводск 7-8</t>
  </si>
  <si>
    <t>Петрозаводск</t>
  </si>
  <si>
    <t>ФМЛИ-1</t>
  </si>
  <si>
    <t>ФМЛИ-2</t>
  </si>
  <si>
    <t>Вологда 8 #5</t>
  </si>
  <si>
    <t>Юные математики</t>
  </si>
  <si>
    <t>Петрозаводск 6 №1</t>
  </si>
  <si>
    <t>Иленад</t>
  </si>
  <si>
    <t>Всеволожск</t>
  </si>
  <si>
    <t>ФМШ ТО – 5.1</t>
  </si>
  <si>
    <t>ФМЛИ-4</t>
  </si>
  <si>
    <t>Вологда 7-8 #4</t>
  </si>
  <si>
    <t>Дважды два</t>
  </si>
  <si>
    <t>Эрудит</t>
  </si>
  <si>
    <t>Коряжма-1</t>
  </si>
  <si>
    <t>ФМШ ТО – 5.3</t>
  </si>
  <si>
    <t>Петрозаводск 6-7</t>
  </si>
  <si>
    <t>Легенда № 17</t>
  </si>
  <si>
    <t>Вологда 6 #7</t>
  </si>
  <si>
    <t>Три точки</t>
  </si>
  <si>
    <t>Котлас</t>
  </si>
  <si>
    <t>ФМШ ТО – 5.2</t>
  </si>
  <si>
    <t>Вологда 8 #6</t>
  </si>
  <si>
    <t>ФМШ ТО – 6.1</t>
  </si>
  <si>
    <t>МАТКУЛЬТ</t>
  </si>
  <si>
    <t>Петрозаводск 6 №2</t>
  </si>
  <si>
    <t>Вологда 7-8 #3</t>
  </si>
  <si>
    <t>ФМШ ТО – 6.2</t>
  </si>
  <si>
    <t>Косинус на синус</t>
  </si>
  <si>
    <t>Кириши</t>
  </si>
  <si>
    <t>Ягры</t>
  </si>
  <si>
    <t>Председатель жюри</t>
  </si>
  <si>
    <t>А. И. Смирнов</t>
  </si>
  <si>
    <t>ФМШ ТО – 11</t>
  </si>
  <si>
    <t>старшая</t>
  </si>
  <si>
    <t>Вологда 9-11 #1</t>
  </si>
  <si>
    <t>Вологда 10 #2</t>
  </si>
  <si>
    <t>АМТЭК-10-1</t>
  </si>
  <si>
    <t>ФМШ ТО – 10.2</t>
  </si>
  <si>
    <t>Константа</t>
  </si>
  <si>
    <t>Интеграл</t>
  </si>
  <si>
    <t>ФМШ ТО – 9.1</t>
  </si>
  <si>
    <t>Вологда 10-11 #3</t>
  </si>
  <si>
    <t>ФМШ ТО – 10.1</t>
  </si>
  <si>
    <t>Триллиум</t>
  </si>
  <si>
    <t>Вологда 9-10 #4</t>
  </si>
  <si>
    <t>ФМШ ТО – 9.3</t>
  </si>
  <si>
    <t>ФМЛИ-8</t>
  </si>
  <si>
    <t>TWIX</t>
  </si>
  <si>
    <t>ФМЛИ-7</t>
  </si>
  <si>
    <t>Игроки высшей пробы</t>
  </si>
  <si>
    <t>АМТЭК-10-2</t>
  </si>
  <si>
    <t>Щелкунчик</t>
  </si>
  <si>
    <t>Петрозаводск 10-11</t>
  </si>
  <si>
    <t>ФМЛИ-9</t>
  </si>
  <si>
    <t>Петрозаводск 9-10</t>
  </si>
  <si>
    <t>Микс</t>
  </si>
  <si>
    <t>Параметры</t>
  </si>
  <si>
    <t>ФМЛИ-10</t>
  </si>
  <si>
    <t>ФМШ ТО – 9.2</t>
  </si>
  <si>
    <t>Опричники</t>
  </si>
  <si>
    <t>Мегамозг</t>
  </si>
  <si>
    <t>Коряжма-3</t>
  </si>
  <si>
    <t>Хомки Северные</t>
  </si>
  <si>
    <t>Вологда 9-11 #5</t>
  </si>
  <si>
    <t>Ось симметрии</t>
  </si>
  <si>
    <t>Коряжма-4</t>
  </si>
  <si>
    <t>Белый круг</t>
  </si>
  <si>
    <t>Вологда 9-11 #6</t>
  </si>
  <si>
    <t>Синхрофазотрон</t>
  </si>
  <si>
    <t>Младшая лига</t>
  </si>
  <si>
    <t>Город</t>
  </si>
  <si>
    <t>АМТЭК∞</t>
  </si>
  <si>
    <t>Старшая лига</t>
  </si>
  <si>
    <t>XI Северный математический турнир. Итоги личной письменной олимпиады</t>
  </si>
  <si>
    <t>Фамилия Имя</t>
  </si>
  <si>
    <t>Фамилия</t>
  </si>
  <si>
    <t>Имя</t>
  </si>
  <si>
    <t>Отчество</t>
  </si>
  <si>
    <t>команда</t>
  </si>
  <si>
    <t>город</t>
  </si>
  <si>
    <t>кл</t>
  </si>
  <si>
    <t>школа</t>
  </si>
  <si>
    <t>Толоконцев</t>
  </si>
  <si>
    <t>Константин</t>
  </si>
  <si>
    <t>Игоревич</t>
  </si>
  <si>
    <t>АМТЭК</t>
  </si>
  <si>
    <t>Ручкин</t>
  </si>
  <si>
    <t>Олег</t>
  </si>
  <si>
    <t>Николаевич</t>
  </si>
  <si>
    <t>Семенцев</t>
  </si>
  <si>
    <t>Никита</t>
  </si>
  <si>
    <t>Андреевич</t>
  </si>
  <si>
    <t>Волков</t>
  </si>
  <si>
    <t>Алексей</t>
  </si>
  <si>
    <t>Вадимович</t>
  </si>
  <si>
    <t>Мельников</t>
  </si>
  <si>
    <t>Денис</t>
  </si>
  <si>
    <t>Александрович</t>
  </si>
  <si>
    <t>Круглова</t>
  </si>
  <si>
    <t>Елизавета</t>
  </si>
  <si>
    <t>Дмитриевна</t>
  </si>
  <si>
    <t>Безрукова</t>
  </si>
  <si>
    <t>Анастасия</t>
  </si>
  <si>
    <t>Юрьевна</t>
  </si>
  <si>
    <t>школа 8</t>
  </si>
  <si>
    <t>Панченко</t>
  </si>
  <si>
    <t>Вероника</t>
  </si>
  <si>
    <t>Константиновна</t>
  </si>
  <si>
    <t>гимназия 2</t>
  </si>
  <si>
    <t>Зотикова</t>
  </si>
  <si>
    <t>Ксения</t>
  </si>
  <si>
    <t>Андреевна</t>
  </si>
  <si>
    <t>Цимбалист</t>
  </si>
  <si>
    <t>Глеб</t>
  </si>
  <si>
    <t>Олегович</t>
  </si>
  <si>
    <t>школа 1</t>
  </si>
  <si>
    <t>Корюкин</t>
  </si>
  <si>
    <t>Кирилл</t>
  </si>
  <si>
    <t>Евгеньевич</t>
  </si>
  <si>
    <t>Полянский</t>
  </si>
  <si>
    <t>Ян</t>
  </si>
  <si>
    <t>Сергеевич</t>
  </si>
  <si>
    <t>лицей 32</t>
  </si>
  <si>
    <t>Пестовская</t>
  </si>
  <si>
    <t>Виктория</t>
  </si>
  <si>
    <t>Владимировна</t>
  </si>
  <si>
    <t>Шергин</t>
  </si>
  <si>
    <t>Илья</t>
  </si>
  <si>
    <t>Викторович</t>
  </si>
  <si>
    <t>школа 41</t>
  </si>
  <si>
    <t>Урнев</t>
  </si>
  <si>
    <t>Максим</t>
  </si>
  <si>
    <t>Учагина</t>
  </si>
  <si>
    <t>Наталья</t>
  </si>
  <si>
    <t>Вадимовна</t>
  </si>
  <si>
    <t>школа 11</t>
  </si>
  <si>
    <t>Шумовский</t>
  </si>
  <si>
    <t>Юрий</t>
  </si>
  <si>
    <t>Анатольевич</t>
  </si>
  <si>
    <t>школа 6</t>
  </si>
  <si>
    <t>Вязметинов</t>
  </si>
  <si>
    <t>Иван</t>
  </si>
  <si>
    <t>Маглыш</t>
  </si>
  <si>
    <t>школа 14</t>
  </si>
  <si>
    <t>Черепанов</t>
  </si>
  <si>
    <t>Георгий</t>
  </si>
  <si>
    <t>Дмитриевич</t>
  </si>
  <si>
    <t>Смирнов</t>
  </si>
  <si>
    <t>Артемий</t>
  </si>
  <si>
    <t>Зуйкова</t>
  </si>
  <si>
    <t>Ногинова</t>
  </si>
  <si>
    <t>Александра</t>
  </si>
  <si>
    <t>Александровна</t>
  </si>
  <si>
    <t>Полуэктов</t>
  </si>
  <si>
    <t>Артемович</t>
  </si>
  <si>
    <t>школа 33</t>
  </si>
  <si>
    <t>Зажигина</t>
  </si>
  <si>
    <t>Надежда</t>
  </si>
  <si>
    <t>Комаров</t>
  </si>
  <si>
    <t>Владислав</t>
  </si>
  <si>
    <t>школа 30</t>
  </si>
  <si>
    <t>Пантелеева</t>
  </si>
  <si>
    <t>Валентина</t>
  </si>
  <si>
    <t>Владиславовна</t>
  </si>
  <si>
    <t>Логинов</t>
  </si>
  <si>
    <t>Александр</t>
  </si>
  <si>
    <t>Селин</t>
  </si>
  <si>
    <t>Родион</t>
  </si>
  <si>
    <t>Эдуардович</t>
  </si>
  <si>
    <t>Волхов</t>
  </si>
  <si>
    <t>Шабаров</t>
  </si>
  <si>
    <t>Игорь</t>
  </si>
  <si>
    <t>Сосновый Бор</t>
  </si>
  <si>
    <t>школа 9</t>
  </si>
  <si>
    <t>Березецкая</t>
  </si>
  <si>
    <t>Варвара</t>
  </si>
  <si>
    <t>Сертолово</t>
  </si>
  <si>
    <t>Чепелин</t>
  </si>
  <si>
    <t>Вячеслав</t>
  </si>
  <si>
    <t>Алексеевич</t>
  </si>
  <si>
    <t>Выборг</t>
  </si>
  <si>
    <t>школа 7</t>
  </si>
  <si>
    <t>Егоров</t>
  </si>
  <si>
    <t>Данил</t>
  </si>
  <si>
    <t>лицей 1</t>
  </si>
  <si>
    <t>Глазько</t>
  </si>
  <si>
    <t>Фёдор</t>
  </si>
  <si>
    <t>лицей 17</t>
  </si>
  <si>
    <t>Колобанов</t>
  </si>
  <si>
    <t>Софьин</t>
  </si>
  <si>
    <t>Казинцева</t>
  </si>
  <si>
    <t>Алексеевна</t>
  </si>
  <si>
    <t>Чувайлов</t>
  </si>
  <si>
    <t>Даниил</t>
  </si>
  <si>
    <t>Малахов</t>
  </si>
  <si>
    <t>Андрей</t>
  </si>
  <si>
    <t>Волкова</t>
  </si>
  <si>
    <t>Судник</t>
  </si>
  <si>
    <t>Полутова</t>
  </si>
  <si>
    <t>Ольга</t>
  </si>
  <si>
    <t>Николаевна</t>
  </si>
  <si>
    <t>Момотюк</t>
  </si>
  <si>
    <t>Владимирович</t>
  </si>
  <si>
    <t>Савчук</t>
  </si>
  <si>
    <t>Таисия</t>
  </si>
  <si>
    <t>Игоревна</t>
  </si>
  <si>
    <t>Логинова</t>
  </si>
  <si>
    <t>Валерия</t>
  </si>
  <si>
    <t>Жимкова</t>
  </si>
  <si>
    <t>Мария</t>
  </si>
  <si>
    <t>Сергеевна</t>
  </si>
  <si>
    <t>Короткий</t>
  </si>
  <si>
    <t>Егор</t>
  </si>
  <si>
    <t>Федькушев</t>
  </si>
  <si>
    <t>Савелий</t>
  </si>
  <si>
    <t>Алексеев</t>
  </si>
  <si>
    <t>Арсений</t>
  </si>
  <si>
    <t>Васильев</t>
  </si>
  <si>
    <t>Михайлович</t>
  </si>
  <si>
    <t>Мальцев</t>
  </si>
  <si>
    <t>Антон</t>
  </si>
  <si>
    <t>Кудрина</t>
  </si>
  <si>
    <t>Журавлева</t>
  </si>
  <si>
    <t>Светлана</t>
  </si>
  <si>
    <t>Рамаданова</t>
  </si>
  <si>
    <t>Изольда</t>
  </si>
  <si>
    <t>Грешникова</t>
  </si>
  <si>
    <t>Алиса</t>
  </si>
  <si>
    <t>Колосов</t>
  </si>
  <si>
    <t>Павел</t>
  </si>
  <si>
    <t>Еременко</t>
  </si>
  <si>
    <t>Евгений</t>
  </si>
  <si>
    <t>Романович</t>
  </si>
  <si>
    <t>Грицкевич</t>
  </si>
  <si>
    <t>школа 5</t>
  </si>
  <si>
    <t>Кольенен</t>
  </si>
  <si>
    <t>Михаил</t>
  </si>
  <si>
    <t>Юрьевич</t>
  </si>
  <si>
    <t>Ломоносовская гимназия</t>
  </si>
  <si>
    <t>Макаров</t>
  </si>
  <si>
    <t>Владимир</t>
  </si>
  <si>
    <t>гимназия 17</t>
  </si>
  <si>
    <t>Соболева</t>
  </si>
  <si>
    <t>Витальевна</t>
  </si>
  <si>
    <t>Университетский лицей</t>
  </si>
  <si>
    <t>Демидов</t>
  </si>
  <si>
    <t>гимназия 30</t>
  </si>
  <si>
    <t>Колынина</t>
  </si>
  <si>
    <t>Анна</t>
  </si>
  <si>
    <t>Завьялова</t>
  </si>
  <si>
    <t>Нина</t>
  </si>
  <si>
    <t>Станиславовна</t>
  </si>
  <si>
    <t>лицей 40</t>
  </si>
  <si>
    <t>Кириллова</t>
  </si>
  <si>
    <t>Юлия</t>
  </si>
  <si>
    <t>Валерьевна</t>
  </si>
  <si>
    <t>Павлова</t>
  </si>
  <si>
    <t>лицей 13</t>
  </si>
  <si>
    <t>Корнаков</t>
  </si>
  <si>
    <t>лицей 3</t>
  </si>
  <si>
    <t>Панкратова</t>
  </si>
  <si>
    <t>Кувшинова</t>
  </si>
  <si>
    <t>Дарина</t>
  </si>
  <si>
    <t>Архипенков</t>
  </si>
  <si>
    <t>Федор</t>
  </si>
  <si>
    <t>ФМЛИ</t>
  </si>
  <si>
    <t>Антонов</t>
  </si>
  <si>
    <t>Лыжин</t>
  </si>
  <si>
    <t>Вадим</t>
  </si>
  <si>
    <t>Пыстина</t>
  </si>
  <si>
    <t>Григорьевна</t>
  </si>
  <si>
    <t>Щетинин</t>
  </si>
  <si>
    <t>Коданёв</t>
  </si>
  <si>
    <t>Захаров</t>
  </si>
  <si>
    <t>Сергей</t>
  </si>
  <si>
    <t>Миков</t>
  </si>
  <si>
    <t>Константинович</t>
  </si>
  <si>
    <t>Трипадуш</t>
  </si>
  <si>
    <t>Колос</t>
  </si>
  <si>
    <t>Марина</t>
  </si>
  <si>
    <t>Чупров</t>
  </si>
  <si>
    <t>Карнажицкий</t>
  </si>
  <si>
    <t>Колегов</t>
  </si>
  <si>
    <t>Николай</t>
  </si>
  <si>
    <t>Скоморохов</t>
  </si>
  <si>
    <t>Игнатов</t>
  </si>
  <si>
    <t>Бойков</t>
  </si>
  <si>
    <t>Гончаров</t>
  </si>
  <si>
    <t>Станислав</t>
  </si>
  <si>
    <t>Леонидович</t>
  </si>
  <si>
    <t>Шлопова</t>
  </si>
  <si>
    <t>Милена</t>
  </si>
  <si>
    <t>Леонидовна</t>
  </si>
  <si>
    <t>Червяков</t>
  </si>
  <si>
    <t>ФМШ</t>
  </si>
  <si>
    <t>Чукреев</t>
  </si>
  <si>
    <t>Крупец</t>
  </si>
  <si>
    <t>Дмитрий</t>
  </si>
  <si>
    <t>Санников</t>
  </si>
  <si>
    <t>Валерьевич</t>
  </si>
  <si>
    <t>Слюсарь</t>
  </si>
  <si>
    <t>Царев</t>
  </si>
  <si>
    <t>Ощепкова</t>
  </si>
  <si>
    <t>Огородникова</t>
  </si>
  <si>
    <t>Ярослава</t>
  </si>
  <si>
    <t>Шуликова</t>
  </si>
  <si>
    <t>Арина</t>
  </si>
  <si>
    <t>Ивлева</t>
  </si>
  <si>
    <t>Екатерина</t>
  </si>
  <si>
    <t>Жакупова</t>
  </si>
  <si>
    <t>Кира</t>
  </si>
  <si>
    <t>Руслановна</t>
  </si>
  <si>
    <t>Чикирев</t>
  </si>
  <si>
    <t>Егеньевич</t>
  </si>
  <si>
    <t>Черноморченко</t>
  </si>
  <si>
    <t>Григорий</t>
  </si>
  <si>
    <t>Владиславович</t>
  </si>
  <si>
    <t>Ни</t>
  </si>
  <si>
    <t>Артём</t>
  </si>
  <si>
    <t>Плиткина</t>
  </si>
  <si>
    <t>Лилия</t>
  </si>
  <si>
    <t>Ивановна</t>
  </si>
  <si>
    <t>Русанов</t>
  </si>
  <si>
    <t>Карпушин</t>
  </si>
  <si>
    <t>Роман</t>
  </si>
  <si>
    <t>Павлович</t>
  </si>
  <si>
    <t>Кузнецов</t>
  </si>
  <si>
    <t>Гильманова</t>
  </si>
  <si>
    <t>Лейла</t>
  </si>
  <si>
    <t>Гаязов</t>
  </si>
  <si>
    <t>Тимур</t>
  </si>
  <si>
    <t>Маратович</t>
  </si>
  <si>
    <t>Куприянова</t>
  </si>
  <si>
    <t>Софья</t>
  </si>
  <si>
    <t>Кызылов</t>
  </si>
  <si>
    <t>Клеоновская</t>
  </si>
  <si>
    <t>Дороднев</t>
  </si>
  <si>
    <t>Полушкина</t>
  </si>
  <si>
    <t>Дарья</t>
  </si>
  <si>
    <t>Мочихин</t>
  </si>
  <si>
    <t>Всеволод</t>
  </si>
  <si>
    <t>Царгасов</t>
  </si>
  <si>
    <t>Борисенко</t>
  </si>
  <si>
    <t>Жильцов</t>
  </si>
  <si>
    <t>Ченцова</t>
  </si>
  <si>
    <t>Васильевна</t>
  </si>
  <si>
    <t>Байгозин</t>
  </si>
  <si>
    <t>Лесина</t>
  </si>
  <si>
    <t>Полина</t>
  </si>
  <si>
    <t>Шестаков</t>
  </si>
  <si>
    <t>Гаврилов</t>
  </si>
  <si>
    <t>Хохряков</t>
  </si>
  <si>
    <t>Морозов</t>
  </si>
  <si>
    <t>Аркадий</t>
  </si>
  <si>
    <t>Борисович</t>
  </si>
  <si>
    <t>Гатчина</t>
  </si>
  <si>
    <t>Филиппов</t>
  </si>
  <si>
    <t>Васильевич</t>
  </si>
  <si>
    <t>Пикалево</t>
  </si>
  <si>
    <t>школа 4</t>
  </si>
  <si>
    <t>Вольнов</t>
  </si>
  <si>
    <t>Марк</t>
  </si>
  <si>
    <t>школа 3</t>
  </si>
  <si>
    <t>Степанова</t>
  </si>
  <si>
    <t>Киришский лицей</t>
  </si>
  <si>
    <t>Дуничкина</t>
  </si>
  <si>
    <t>Петровна</t>
  </si>
  <si>
    <t>Павловская</t>
  </si>
  <si>
    <t>Маргарита</t>
  </si>
  <si>
    <t>Кошелева</t>
  </si>
  <si>
    <t>Евгения</t>
  </si>
  <si>
    <t>Романовна</t>
  </si>
  <si>
    <t>Харламов</t>
  </si>
  <si>
    <t>Кораблев</t>
  </si>
  <si>
    <t>Беляков</t>
  </si>
  <si>
    <t>Лев</t>
  </si>
  <si>
    <t>Жвакин</t>
  </si>
  <si>
    <t>Страшнов</t>
  </si>
  <si>
    <t>Иванов</t>
  </si>
  <si>
    <t>Хайдаров</t>
  </si>
  <si>
    <t>Семен</t>
  </si>
  <si>
    <t>Соколов</t>
  </si>
  <si>
    <t>Русланович</t>
  </si>
  <si>
    <t>Долженков</t>
  </si>
  <si>
    <t>Балдин</t>
  </si>
  <si>
    <t>Лудкова</t>
  </si>
  <si>
    <t>Павловна</t>
  </si>
  <si>
    <t>Николаева</t>
  </si>
  <si>
    <t>Запруднов</t>
  </si>
  <si>
    <t>Эдуард</t>
  </si>
  <si>
    <t>Геннадьевич</t>
  </si>
  <si>
    <t>Батыгин</t>
  </si>
  <si>
    <t>Голубев</t>
  </si>
  <si>
    <t>Левченко</t>
  </si>
  <si>
    <t>Богдан</t>
  </si>
  <si>
    <t>Селезнев</t>
  </si>
  <si>
    <t>Панфилов</t>
  </si>
  <si>
    <t>Пластинин</t>
  </si>
  <si>
    <t>Шубин</t>
  </si>
  <si>
    <t>Ковалёв</t>
  </si>
  <si>
    <t>Матвей</t>
  </si>
  <si>
    <t>Антуфьева</t>
  </si>
  <si>
    <t>Диана</t>
  </si>
  <si>
    <t>Мурысин</t>
  </si>
  <si>
    <t>Кумзериков</t>
  </si>
  <si>
    <t>Денисович</t>
  </si>
  <si>
    <t>Колпашников</t>
  </si>
  <si>
    <t>Гордиенко</t>
  </si>
  <si>
    <t>Уфимцева</t>
  </si>
  <si>
    <t>Сливка</t>
  </si>
  <si>
    <t>Капкова</t>
  </si>
  <si>
    <t>Евгеньевна</t>
  </si>
  <si>
    <t>Максимова</t>
  </si>
  <si>
    <t>Елизбарашвили</t>
  </si>
  <si>
    <t>Вахтанг</t>
  </si>
  <si>
    <t>Мамукович</t>
  </si>
  <si>
    <t>Струментов</t>
  </si>
  <si>
    <t>школа 13</t>
  </si>
  <si>
    <t>Баташова</t>
  </si>
  <si>
    <t>Алина</t>
  </si>
  <si>
    <t>Ногина</t>
  </si>
  <si>
    <t>Олеговна</t>
  </si>
  <si>
    <t>школа 37</t>
  </si>
  <si>
    <t>Жариков</t>
  </si>
  <si>
    <t>Поляшова</t>
  </si>
  <si>
    <t>Злата</t>
  </si>
  <si>
    <t>Ханков</t>
  </si>
  <si>
    <t>Ястребов</t>
  </si>
  <si>
    <t>Горошков</t>
  </si>
  <si>
    <t>Максимов</t>
  </si>
  <si>
    <t>Петрович</t>
  </si>
  <si>
    <t>Малов</t>
  </si>
  <si>
    <t>Черентаева</t>
  </si>
  <si>
    <t>Тосно</t>
  </si>
  <si>
    <t>Циплухина</t>
  </si>
  <si>
    <t>городская гимназия</t>
  </si>
  <si>
    <t>Климов</t>
  </si>
  <si>
    <t>Панов</t>
  </si>
  <si>
    <t>Вячеславович</t>
  </si>
  <si>
    <t>Павлов</t>
  </si>
  <si>
    <t>Коновалов</t>
  </si>
  <si>
    <t>Левитская</t>
  </si>
  <si>
    <t>Юрьев</t>
  </si>
  <si>
    <t>Гмырин</t>
  </si>
  <si>
    <t>Серов</t>
  </si>
  <si>
    <t>Строганов</t>
  </si>
  <si>
    <t>Виноградов</t>
  </si>
  <si>
    <t>Филимонов</t>
  </si>
  <si>
    <t>Иванова</t>
  </si>
  <si>
    <t>Денисовна</t>
  </si>
  <si>
    <t>Кицан</t>
  </si>
  <si>
    <t>Харёв</t>
  </si>
  <si>
    <t>Ярослав</t>
  </si>
  <si>
    <t>Екимова</t>
  </si>
  <si>
    <t>Кокка</t>
  </si>
  <si>
    <t>Анатолий</t>
  </si>
  <si>
    <t>Кочетков</t>
  </si>
  <si>
    <t>Вениамин</t>
  </si>
  <si>
    <t>Минина</t>
  </si>
  <si>
    <t>Верховцев</t>
  </si>
  <si>
    <t>Жукова</t>
  </si>
  <si>
    <t>Снежана</t>
  </si>
  <si>
    <t>Уродкова</t>
  </si>
  <si>
    <t>Котов</t>
  </si>
  <si>
    <t>Максимович</t>
  </si>
  <si>
    <t>Сергачева</t>
  </si>
  <si>
    <t>Войтова</t>
  </si>
  <si>
    <t>Лазарьков</t>
  </si>
  <si>
    <t>Петровский Дворец</t>
  </si>
  <si>
    <t>Никольский</t>
  </si>
  <si>
    <t>Петрунькина</t>
  </si>
  <si>
    <t>Тихомирова</t>
  </si>
  <si>
    <t>Федорова</t>
  </si>
  <si>
    <t>Грицыв</t>
  </si>
  <si>
    <t>Колтунов</t>
  </si>
  <si>
    <t>Языков</t>
  </si>
  <si>
    <t>Смородский</t>
  </si>
  <si>
    <t>Девятая</t>
  </si>
  <si>
    <t>Рочев</t>
  </si>
  <si>
    <t>Воеводкин</t>
  </si>
  <si>
    <t>Наумов</t>
  </si>
  <si>
    <t>Габов</t>
  </si>
  <si>
    <t>Симакова</t>
  </si>
  <si>
    <t>Шехонина</t>
  </si>
  <si>
    <t>Горбунов</t>
  </si>
  <si>
    <t>Ичетовкина</t>
  </si>
  <si>
    <t>Власов</t>
  </si>
  <si>
    <t>Канева</t>
  </si>
  <si>
    <t>Жданов</t>
  </si>
  <si>
    <t>Степан</t>
  </si>
  <si>
    <t>Степанов</t>
  </si>
  <si>
    <t>Бабушкин</t>
  </si>
  <si>
    <t>Бырдин</t>
  </si>
  <si>
    <t>Мендалёв</t>
  </si>
  <si>
    <t>Комиссарова</t>
  </si>
  <si>
    <t>Кузнецова</t>
  </si>
  <si>
    <t>Авраменко</t>
  </si>
  <si>
    <t>Бабич</t>
  </si>
  <si>
    <t>Семён</t>
  </si>
  <si>
    <t>Падерин</t>
  </si>
  <si>
    <t>Оганнисян</t>
  </si>
  <si>
    <t>Эрик</t>
  </si>
  <si>
    <t>Гегамович</t>
  </si>
  <si>
    <t>Кремсал</t>
  </si>
  <si>
    <t>Алехина</t>
  </si>
  <si>
    <t>Степановна</t>
  </si>
  <si>
    <t>Давидюк</t>
  </si>
  <si>
    <t>Тимофей</t>
  </si>
  <si>
    <t>Снигирев</t>
  </si>
  <si>
    <t>Родионова</t>
  </si>
  <si>
    <t>Лия</t>
  </si>
  <si>
    <t>Михайловна</t>
  </si>
  <si>
    <t>Зубов</t>
  </si>
  <si>
    <t>Ермаков</t>
  </si>
  <si>
    <t>Ласкин</t>
  </si>
  <si>
    <t>Родивилова</t>
  </si>
  <si>
    <t>Ирина</t>
  </si>
  <si>
    <t>Агаркова</t>
  </si>
  <si>
    <t>Гусев</t>
  </si>
  <si>
    <t>Артурович</t>
  </si>
  <si>
    <t>Сабурова</t>
  </si>
  <si>
    <t>Веселов</t>
  </si>
  <si>
    <t>Воронин</t>
  </si>
  <si>
    <t>Лапин</t>
  </si>
  <si>
    <t>Класс</t>
  </si>
  <si>
    <t>Личная</t>
  </si>
  <si>
    <t>Устная</t>
  </si>
  <si>
    <t>Общая сумма</t>
  </si>
  <si>
    <r>
      <rPr>
        <sz val="11"/>
        <color rgb="FF000000"/>
        <rFont val="Calibri"/>
      </rPr>
      <t xml:space="preserve">Лучший в команде
</t>
    </r>
    <r>
      <rPr>
        <sz val="10"/>
        <color rgb="FF000000"/>
        <rFont val="Calibri"/>
      </rPr>
      <t>(комментарий, почему он)</t>
    </r>
  </si>
  <si>
    <r>
      <rPr>
        <sz val="11"/>
        <color rgb="FF000000"/>
        <rFont val="Calibri"/>
      </rPr>
      <t xml:space="preserve">Комб
</t>
    </r>
    <r>
      <rPr>
        <sz val="9"/>
        <color rgb="FF000000"/>
        <rFont val="Calibri"/>
      </rPr>
      <t>(дискрет)</t>
    </r>
  </si>
  <si>
    <t>Алгебра</t>
  </si>
  <si>
    <t>ТЧ</t>
  </si>
  <si>
    <t>Геом</t>
  </si>
  <si>
    <t>Лучшие</t>
  </si>
  <si>
    <t>баллы</t>
  </si>
  <si>
    <t>ТЧ?</t>
  </si>
  <si>
    <t>??</t>
  </si>
  <si>
    <t>геометр</t>
  </si>
  <si>
    <t>алгебраист?</t>
  </si>
  <si>
    <t>комбинатор</t>
  </si>
  <si>
    <r>
      <rPr>
        <sz val="11"/>
        <color rgb="FF000000"/>
        <rFont val="Calibri"/>
      </rPr>
      <t xml:space="preserve">Лучший в команде
</t>
    </r>
    <r>
      <rPr>
        <sz val="10"/>
        <color rgb="FF000000"/>
        <rFont val="Calibri"/>
      </rPr>
      <t>(комментарий, почему он)</t>
    </r>
  </si>
  <si>
    <r>
      <rPr>
        <sz val="11"/>
        <color rgb="FF000000"/>
        <rFont val="Calibri"/>
      </rPr>
      <t xml:space="preserve">Комб
</t>
    </r>
    <r>
      <rPr>
        <sz val="9"/>
        <color rgb="FF000000"/>
        <rFont val="Calibri"/>
      </rPr>
      <t>(дискрет)</t>
    </r>
  </si>
  <si>
    <t>комбинатор? тч?</t>
  </si>
  <si>
    <t>комбинатор?</t>
  </si>
  <si>
    <t>лишний балл на личной = более простая трапеция, остальное решение по этой задаче - лажа</t>
  </si>
  <si>
    <t>сдано на 1 задачу больше (3 против 2)</t>
  </si>
  <si>
    <r>
      <rPr>
        <b/>
        <u/>
        <sz val="11"/>
        <color rgb="FFFF0000"/>
        <rFont val="Calibri"/>
      </rPr>
      <t>участник</t>
    </r>
    <r>
      <rPr>
        <b/>
        <sz val="11"/>
        <color theme="1"/>
        <rFont val="Calibri"/>
      </rPr>
      <t xml:space="preserve">, </t>
    </r>
    <r>
      <rPr>
        <b/>
        <u/>
        <sz val="11"/>
        <color theme="1"/>
        <rFont val="Calibri"/>
      </rPr>
      <t>алгебраист</t>
    </r>
  </si>
  <si>
    <t>написано только примерно нулевое продвижение по #3 про нечётность 1 хода</t>
  </si>
  <si>
    <t>в обеих задачах решалось методом "давай попробуем... ой, не получилось"</t>
  </si>
  <si>
    <t>написана только какая-то лажа по #2</t>
  </si>
  <si>
    <t>Если выбирать, то вроде как Жариков, т.к. у него написано "примерно нулевое продвижение", а у других просто "нулевое".
Но выбирать между ничем и ничем как-то трудновато</t>
  </si>
  <si>
    <t>#3 личн - авторская раскраска, больше без продвижений</t>
  </si>
  <si>
    <t>#2 личн - решено по более халявному варианту (не используется одно и то же число)</t>
  </si>
  <si>
    <t>↑ я (Ник.Вас.) честно не знаю. В обоих турах решены примерно одинаковые по сложности задачи, выделить кого-то не могу</t>
  </si>
  <si>
    <t>тч?</t>
  </si>
  <si>
    <t>XI Северный математический турнир. Специальные призы</t>
  </si>
  <si>
    <t xml:space="preserve">Фамилия	</t>
  </si>
  <si>
    <t xml:space="preserve">Имя	</t>
  </si>
  <si>
    <t>Специальный приз</t>
  </si>
  <si>
    <t>лучший алгебраист</t>
  </si>
  <si>
    <t>лучший геометр</t>
  </si>
  <si>
    <t>лучший комбинатор</t>
  </si>
  <si>
    <t>лучший теоретико-числовик</t>
  </si>
  <si>
    <t>надежда турнира</t>
  </si>
  <si>
    <t>за волю к победе</t>
  </si>
  <si>
    <t>укротитель крокодилов</t>
  </si>
  <si>
    <t>диплом имени Софьи Ковалевской</t>
  </si>
  <si>
    <t>лучший участник турнира</t>
  </si>
  <si>
    <t>диплом имени М. В. Ломоносова</t>
  </si>
  <si>
    <t>самый универсальный игрок</t>
  </si>
  <si>
    <t>-</t>
  </si>
  <si>
    <t>за решение задачи №5 командной блиц-олимпиады</t>
  </si>
  <si>
    <t>через тернии к звёздам</t>
  </si>
  <si>
    <t>Никольский Матвей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</si>
</sst>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Arial"/>
    </font>
    <font>
      <b/>
      <sz val="13"/>
      <color theme="1"/>
      <name val="Calibri"/>
    </font>
    <font>
      <b/>
      <sz val="12"/>
      <color theme="1"/>
      <name val="Calibri"/>
    </font>
    <font>
      <sz val="13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sz val="13"/>
      <color theme="1"/>
      <name val="Calibri"/>
    </font>
    <font>
      <sz val="13"/>
      <color rgb="FF000000"/>
      <name val="&quot;docs-Calibri&quot;"/>
    </font>
    <font>
      <b/>
      <sz val="11"/>
      <color rgb="FF000000"/>
      <name val="Calibri"/>
    </font>
    <font>
      <sz val="11"/>
      <name val="Arial"/>
    </font>
    <font>
      <b/>
      <sz val="11"/>
      <color theme="1"/>
      <name val="Calibri"/>
    </font>
    <font>
      <b/>
      <sz val="11"/>
      <color rgb="FF990000"/>
      <name val="Calibri"/>
    </font>
    <font>
      <b/>
      <u/>
      <sz val="11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u/>
      <sz val="11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0F0FF"/>
        <bgColor rgb="FFE0F0FF"/>
      </patternFill>
    </fill>
    <fill>
      <patternFill patternType="solid">
        <fgColor rgb="FFFFFFFF"/>
        <bgColor rgb="FFFFFFFF"/>
      </patternFill>
    </fill>
    <fill>
      <patternFill patternType="solid">
        <fgColor rgb="FFDCFFEA"/>
        <bgColor rgb="FFDCFFEA"/>
      </patternFill>
    </fill>
    <fill>
      <patternFill patternType="solid">
        <fgColor rgb="FFFFE6ED"/>
        <bgColor rgb="FFFFE6ED"/>
      </patternFill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0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7" fillId="5" borderId="10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0" fillId="6" borderId="11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7" fillId="6" borderId="1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6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7FF"/>
    <outlinePr summaryBelow="0" summaryRight="0"/>
  </sheetPr>
  <dimension ref="A1:P146"/>
  <sheetViews>
    <sheetView topLeftCell="B1" workbookViewId="0"/>
  </sheetViews>
  <sheetFormatPr defaultColWidth="12.625" defaultRowHeight="15" customHeight="1"/>
  <cols>
    <col min="1" max="1" width="10.125" hidden="1" customWidth="1"/>
    <col min="2" max="2" width="22" customWidth="1"/>
    <col min="3" max="5" width="12.625" hidden="1" customWidth="1"/>
    <col min="6" max="6" width="18.875" customWidth="1"/>
    <col min="7" max="7" width="13.875" customWidth="1"/>
    <col min="8" max="8" width="3.875" customWidth="1"/>
    <col min="9" max="9" width="20.75" customWidth="1"/>
    <col min="10" max="13" width="4" customWidth="1"/>
    <col min="14" max="14" width="6.375" customWidth="1"/>
    <col min="15" max="15" width="10.75" customWidth="1"/>
    <col min="16" max="16" width="3.625" customWidth="1"/>
  </cols>
  <sheetData>
    <row r="1" spans="1:16" ht="15.75" customHeight="1">
      <c r="A1" s="4"/>
      <c r="B1" s="170" t="s">
        <v>109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4"/>
    </row>
    <row r="2" spans="1:16" ht="15.75" customHeight="1">
      <c r="A2" s="6"/>
      <c r="B2" s="172" t="s">
        <v>105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7"/>
    </row>
    <row r="3" spans="1:16" ht="13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</row>
    <row r="4" spans="1:16" ht="13.5" customHeight="1">
      <c r="A4" s="8" t="s">
        <v>1</v>
      </c>
      <c r="B4" s="9" t="s">
        <v>110</v>
      </c>
      <c r="C4" s="9" t="s">
        <v>111</v>
      </c>
      <c r="D4" s="9" t="s">
        <v>112</v>
      </c>
      <c r="E4" s="9" t="s">
        <v>113</v>
      </c>
      <c r="F4" s="9" t="s">
        <v>114</v>
      </c>
      <c r="G4" s="9" t="s">
        <v>115</v>
      </c>
      <c r="H4" s="10" t="s">
        <v>116</v>
      </c>
      <c r="I4" s="9" t="s">
        <v>117</v>
      </c>
      <c r="J4" s="10" t="s">
        <v>2</v>
      </c>
      <c r="K4" s="10" t="s">
        <v>3</v>
      </c>
      <c r="L4" s="10" t="s">
        <v>4</v>
      </c>
      <c r="M4" s="10" t="s">
        <v>5</v>
      </c>
      <c r="N4" s="10" t="s">
        <v>6</v>
      </c>
      <c r="O4" s="10" t="s">
        <v>7</v>
      </c>
      <c r="P4" s="11"/>
    </row>
    <row r="5" spans="1:16" ht="13.5" customHeight="1">
      <c r="A5" s="12" t="s">
        <v>9</v>
      </c>
      <c r="B5" s="13" t="str">
        <f t="shared" ref="B5:B142" si="0">CONCATENATE(CONCATENATE(CONCATENATE(C5, " "), D5), " ")</f>
        <v xml:space="preserve">Толоконцев Константин </v>
      </c>
      <c r="C5" s="13" t="s">
        <v>118</v>
      </c>
      <c r="D5" s="13" t="s">
        <v>119</v>
      </c>
      <c r="E5" s="13" t="s">
        <v>120</v>
      </c>
      <c r="F5" s="13" t="s">
        <v>30</v>
      </c>
      <c r="G5" s="13" t="s">
        <v>12</v>
      </c>
      <c r="H5" s="14">
        <v>7</v>
      </c>
      <c r="I5" s="13" t="s">
        <v>121</v>
      </c>
      <c r="J5" s="15">
        <v>0</v>
      </c>
      <c r="K5" s="15">
        <v>7</v>
      </c>
      <c r="L5" s="15">
        <v>3</v>
      </c>
      <c r="M5" s="15">
        <v>0</v>
      </c>
      <c r="N5" s="16">
        <f t="shared" ref="N5:N142" si="1">SUM(J5:M5)</f>
        <v>10</v>
      </c>
      <c r="O5" s="17"/>
      <c r="P5" s="11"/>
    </row>
    <row r="6" spans="1:16" ht="13.5" customHeight="1">
      <c r="A6" s="12" t="s">
        <v>9</v>
      </c>
      <c r="B6" s="13" t="str">
        <f t="shared" si="0"/>
        <v xml:space="preserve">Ручкин Олег </v>
      </c>
      <c r="C6" s="13" t="s">
        <v>122</v>
      </c>
      <c r="D6" s="13" t="s">
        <v>123</v>
      </c>
      <c r="E6" s="13" t="s">
        <v>124</v>
      </c>
      <c r="F6" s="13" t="s">
        <v>30</v>
      </c>
      <c r="G6" s="13" t="s">
        <v>12</v>
      </c>
      <c r="H6" s="14">
        <v>7</v>
      </c>
      <c r="I6" s="13" t="s">
        <v>121</v>
      </c>
      <c r="J6" s="15"/>
      <c r="K6" s="15">
        <v>7</v>
      </c>
      <c r="L6" s="15"/>
      <c r="M6" s="15">
        <v>0</v>
      </c>
      <c r="N6" s="16">
        <f t="shared" si="1"/>
        <v>7</v>
      </c>
      <c r="O6" s="17"/>
      <c r="P6" s="11"/>
    </row>
    <row r="7" spans="1:16" ht="13.5" customHeight="1">
      <c r="A7" s="12" t="s">
        <v>9</v>
      </c>
      <c r="B7" s="13" t="str">
        <f t="shared" si="0"/>
        <v xml:space="preserve">Семенцев Никита </v>
      </c>
      <c r="C7" s="13" t="s">
        <v>125</v>
      </c>
      <c r="D7" s="13" t="s">
        <v>126</v>
      </c>
      <c r="E7" s="13" t="s">
        <v>127</v>
      </c>
      <c r="F7" s="13" t="s">
        <v>30</v>
      </c>
      <c r="G7" s="13" t="s">
        <v>12</v>
      </c>
      <c r="H7" s="14">
        <v>7</v>
      </c>
      <c r="I7" s="13" t="s">
        <v>121</v>
      </c>
      <c r="J7" s="15"/>
      <c r="K7" s="15">
        <v>0</v>
      </c>
      <c r="L7" s="15"/>
      <c r="M7" s="15">
        <v>0</v>
      </c>
      <c r="N7" s="16">
        <f t="shared" si="1"/>
        <v>0</v>
      </c>
      <c r="O7" s="17"/>
      <c r="P7" s="11"/>
    </row>
    <row r="8" spans="1:16" ht="13.5" customHeight="1">
      <c r="A8" s="12" t="s">
        <v>9</v>
      </c>
      <c r="B8" s="18" t="str">
        <f t="shared" si="0"/>
        <v xml:space="preserve">Волков Алексей </v>
      </c>
      <c r="C8" s="18" t="s">
        <v>128</v>
      </c>
      <c r="D8" s="18" t="s">
        <v>129</v>
      </c>
      <c r="E8" s="18" t="s">
        <v>130</v>
      </c>
      <c r="F8" s="18" t="s">
        <v>107</v>
      </c>
      <c r="G8" s="18" t="s">
        <v>12</v>
      </c>
      <c r="H8" s="19">
        <v>8</v>
      </c>
      <c r="I8" s="18" t="s">
        <v>121</v>
      </c>
      <c r="J8" s="20">
        <v>0</v>
      </c>
      <c r="K8" s="20">
        <v>7</v>
      </c>
      <c r="L8" s="20">
        <v>7</v>
      </c>
      <c r="M8" s="20">
        <v>0</v>
      </c>
      <c r="N8" s="21">
        <f t="shared" si="1"/>
        <v>14</v>
      </c>
      <c r="O8" s="22" t="s">
        <v>15</v>
      </c>
      <c r="P8" s="11"/>
    </row>
    <row r="9" spans="1:16" ht="13.5" customHeight="1">
      <c r="A9" s="12" t="s">
        <v>9</v>
      </c>
      <c r="B9" s="18" t="str">
        <f t="shared" si="0"/>
        <v xml:space="preserve">Мельников Денис </v>
      </c>
      <c r="C9" s="18" t="s">
        <v>131</v>
      </c>
      <c r="D9" s="18" t="s">
        <v>132</v>
      </c>
      <c r="E9" s="18" t="s">
        <v>133</v>
      </c>
      <c r="F9" s="18" t="s">
        <v>107</v>
      </c>
      <c r="G9" s="18" t="s">
        <v>12</v>
      </c>
      <c r="H9" s="19">
        <v>8</v>
      </c>
      <c r="I9" s="18" t="s">
        <v>121</v>
      </c>
      <c r="J9" s="20">
        <v>0</v>
      </c>
      <c r="K9" s="20">
        <v>7</v>
      </c>
      <c r="L9" s="20">
        <v>7</v>
      </c>
      <c r="M9" s="20">
        <v>0</v>
      </c>
      <c r="N9" s="21">
        <f t="shared" si="1"/>
        <v>14</v>
      </c>
      <c r="O9" s="22" t="s">
        <v>15</v>
      </c>
      <c r="P9" s="11"/>
    </row>
    <row r="10" spans="1:16" ht="13.5" customHeight="1">
      <c r="A10" s="12" t="s">
        <v>9</v>
      </c>
      <c r="B10" s="18" t="str">
        <f t="shared" si="0"/>
        <v xml:space="preserve">Круглова Елизавета </v>
      </c>
      <c r="C10" s="18" t="s">
        <v>134</v>
      </c>
      <c r="D10" s="18" t="s">
        <v>135</v>
      </c>
      <c r="E10" s="18" t="s">
        <v>136</v>
      </c>
      <c r="F10" s="18" t="s">
        <v>107</v>
      </c>
      <c r="G10" s="18" t="s">
        <v>12</v>
      </c>
      <c r="H10" s="19">
        <v>8</v>
      </c>
      <c r="I10" s="18" t="s">
        <v>121</v>
      </c>
      <c r="J10" s="20">
        <v>0</v>
      </c>
      <c r="K10" s="20">
        <v>7</v>
      </c>
      <c r="L10" s="20">
        <v>0</v>
      </c>
      <c r="M10" s="20">
        <v>0</v>
      </c>
      <c r="N10" s="21">
        <f t="shared" si="1"/>
        <v>7</v>
      </c>
      <c r="O10" s="22"/>
      <c r="P10" s="11"/>
    </row>
    <row r="11" spans="1:16" ht="13.5" customHeight="1">
      <c r="A11" s="12" t="s">
        <v>9</v>
      </c>
      <c r="B11" s="13" t="str">
        <f t="shared" si="0"/>
        <v xml:space="preserve">Безрукова Анастасия </v>
      </c>
      <c r="C11" s="13" t="s">
        <v>137</v>
      </c>
      <c r="D11" s="13" t="s">
        <v>138</v>
      </c>
      <c r="E11" s="13" t="s">
        <v>139</v>
      </c>
      <c r="F11" s="13" t="s">
        <v>53</v>
      </c>
      <c r="G11" s="13" t="s">
        <v>19</v>
      </c>
      <c r="H11" s="14">
        <v>6</v>
      </c>
      <c r="I11" s="13" t="s">
        <v>140</v>
      </c>
      <c r="J11" s="15">
        <v>0</v>
      </c>
      <c r="K11" s="15">
        <v>7</v>
      </c>
      <c r="L11" s="15"/>
      <c r="M11" s="15"/>
      <c r="N11" s="16">
        <f t="shared" si="1"/>
        <v>7</v>
      </c>
      <c r="O11" s="17"/>
      <c r="P11" s="11"/>
    </row>
    <row r="12" spans="1:16" ht="13.5" customHeight="1">
      <c r="A12" s="12" t="s">
        <v>9</v>
      </c>
      <c r="B12" s="13" t="str">
        <f t="shared" si="0"/>
        <v xml:space="preserve">Панченко Вероника </v>
      </c>
      <c r="C12" s="13" t="s">
        <v>141</v>
      </c>
      <c r="D12" s="13" t="s">
        <v>142</v>
      </c>
      <c r="E12" s="13" t="s">
        <v>143</v>
      </c>
      <c r="F12" s="13" t="s">
        <v>53</v>
      </c>
      <c r="G12" s="13" t="s">
        <v>19</v>
      </c>
      <c r="H12" s="14">
        <v>6</v>
      </c>
      <c r="I12" s="13" t="s">
        <v>144</v>
      </c>
      <c r="J12" s="23"/>
      <c r="K12" s="15">
        <v>7</v>
      </c>
      <c r="L12" s="15"/>
      <c r="M12" s="15">
        <v>0</v>
      </c>
      <c r="N12" s="16">
        <f t="shared" si="1"/>
        <v>7</v>
      </c>
      <c r="O12" s="17"/>
      <c r="P12" s="11"/>
    </row>
    <row r="13" spans="1:16" ht="13.5" customHeight="1">
      <c r="A13" s="12" t="s">
        <v>9</v>
      </c>
      <c r="B13" s="13" t="str">
        <f t="shared" si="0"/>
        <v xml:space="preserve">Зотикова Ксения </v>
      </c>
      <c r="C13" s="13" t="s">
        <v>145</v>
      </c>
      <c r="D13" s="13" t="s">
        <v>146</v>
      </c>
      <c r="E13" s="13" t="s">
        <v>147</v>
      </c>
      <c r="F13" s="13" t="s">
        <v>53</v>
      </c>
      <c r="G13" s="13" t="s">
        <v>19</v>
      </c>
      <c r="H13" s="14">
        <v>6</v>
      </c>
      <c r="I13" s="13" t="s">
        <v>144</v>
      </c>
      <c r="J13" s="15">
        <v>0</v>
      </c>
      <c r="K13" s="15">
        <v>0</v>
      </c>
      <c r="L13" s="15"/>
      <c r="M13" s="15"/>
      <c r="N13" s="16">
        <f t="shared" si="1"/>
        <v>0</v>
      </c>
      <c r="O13" s="17"/>
      <c r="P13" s="11"/>
    </row>
    <row r="14" spans="1:16" ht="13.5" customHeight="1">
      <c r="A14" s="12" t="s">
        <v>9</v>
      </c>
      <c r="B14" s="18" t="str">
        <f t="shared" si="0"/>
        <v xml:space="preserve">Цимбалист Глеб </v>
      </c>
      <c r="C14" s="18" t="s">
        <v>148</v>
      </c>
      <c r="D14" s="18" t="s">
        <v>149</v>
      </c>
      <c r="E14" s="18" t="s">
        <v>150</v>
      </c>
      <c r="F14" s="18" t="s">
        <v>33</v>
      </c>
      <c r="G14" s="18" t="s">
        <v>19</v>
      </c>
      <c r="H14" s="19">
        <v>7</v>
      </c>
      <c r="I14" s="18" t="s">
        <v>151</v>
      </c>
      <c r="J14" s="20">
        <v>0</v>
      </c>
      <c r="K14" s="20">
        <v>7</v>
      </c>
      <c r="L14" s="20">
        <v>6</v>
      </c>
      <c r="M14" s="20"/>
      <c r="N14" s="21">
        <f t="shared" si="1"/>
        <v>13</v>
      </c>
      <c r="O14" s="22" t="s">
        <v>15</v>
      </c>
      <c r="P14" s="11"/>
    </row>
    <row r="15" spans="1:16" ht="13.5" customHeight="1">
      <c r="A15" s="12" t="s">
        <v>9</v>
      </c>
      <c r="B15" s="18" t="str">
        <f t="shared" si="0"/>
        <v xml:space="preserve">Корюкин Кирилл </v>
      </c>
      <c r="C15" s="18" t="s">
        <v>152</v>
      </c>
      <c r="D15" s="18" t="s">
        <v>153</v>
      </c>
      <c r="E15" s="18" t="s">
        <v>154</v>
      </c>
      <c r="F15" s="18" t="s">
        <v>33</v>
      </c>
      <c r="G15" s="18" t="s">
        <v>19</v>
      </c>
      <c r="H15" s="19">
        <v>8</v>
      </c>
      <c r="I15" s="18" t="s">
        <v>140</v>
      </c>
      <c r="J15" s="20">
        <v>0</v>
      </c>
      <c r="K15" s="20">
        <v>7</v>
      </c>
      <c r="L15" s="20"/>
      <c r="M15" s="20">
        <v>0</v>
      </c>
      <c r="N15" s="21">
        <f t="shared" si="1"/>
        <v>7</v>
      </c>
      <c r="O15" s="22"/>
      <c r="P15" s="11"/>
    </row>
    <row r="16" spans="1:16" ht="13.5" customHeight="1">
      <c r="A16" s="12" t="s">
        <v>9</v>
      </c>
      <c r="B16" s="18" t="str">
        <f t="shared" si="0"/>
        <v xml:space="preserve">Полянский Ян </v>
      </c>
      <c r="C16" s="18" t="s">
        <v>155</v>
      </c>
      <c r="D16" s="18" t="s">
        <v>156</v>
      </c>
      <c r="E16" s="18" t="s">
        <v>157</v>
      </c>
      <c r="F16" s="18" t="s">
        <v>33</v>
      </c>
      <c r="G16" s="18" t="s">
        <v>19</v>
      </c>
      <c r="H16" s="19">
        <v>8</v>
      </c>
      <c r="I16" s="18" t="s">
        <v>158</v>
      </c>
      <c r="J16" s="20">
        <v>0</v>
      </c>
      <c r="K16" s="20">
        <v>0</v>
      </c>
      <c r="L16" s="20"/>
      <c r="M16" s="20">
        <v>7</v>
      </c>
      <c r="N16" s="21">
        <f t="shared" si="1"/>
        <v>7</v>
      </c>
      <c r="O16" s="22"/>
      <c r="P16" s="11"/>
    </row>
    <row r="17" spans="1:16" ht="13.5" customHeight="1">
      <c r="A17" s="12" t="s">
        <v>9</v>
      </c>
      <c r="B17" s="13" t="str">
        <f t="shared" si="0"/>
        <v xml:space="preserve">Пестовская Виктория </v>
      </c>
      <c r="C17" s="13" t="s">
        <v>159</v>
      </c>
      <c r="D17" s="13" t="s">
        <v>160</v>
      </c>
      <c r="E17" s="13" t="s">
        <v>161</v>
      </c>
      <c r="F17" s="13" t="s">
        <v>61</v>
      </c>
      <c r="G17" s="13" t="s">
        <v>19</v>
      </c>
      <c r="H17" s="14">
        <v>8</v>
      </c>
      <c r="I17" s="13" t="s">
        <v>158</v>
      </c>
      <c r="J17" s="15">
        <v>0</v>
      </c>
      <c r="K17" s="15">
        <v>7</v>
      </c>
      <c r="L17" s="15">
        <v>2</v>
      </c>
      <c r="M17" s="15">
        <v>0</v>
      </c>
      <c r="N17" s="16">
        <f t="shared" si="1"/>
        <v>9</v>
      </c>
      <c r="O17" s="17"/>
      <c r="P17" s="11"/>
    </row>
    <row r="18" spans="1:16" ht="13.5" customHeight="1">
      <c r="A18" s="12" t="s">
        <v>9</v>
      </c>
      <c r="B18" s="13" t="str">
        <f t="shared" si="0"/>
        <v xml:space="preserve">Шергин Илья </v>
      </c>
      <c r="C18" s="13" t="s">
        <v>162</v>
      </c>
      <c r="D18" s="13" t="s">
        <v>163</v>
      </c>
      <c r="E18" s="13" t="s">
        <v>164</v>
      </c>
      <c r="F18" s="13" t="s">
        <v>61</v>
      </c>
      <c r="G18" s="13" t="s">
        <v>19</v>
      </c>
      <c r="H18" s="14">
        <v>7</v>
      </c>
      <c r="I18" s="13" t="s">
        <v>165</v>
      </c>
      <c r="J18" s="15">
        <v>0</v>
      </c>
      <c r="K18" s="15">
        <v>7</v>
      </c>
      <c r="L18" s="15"/>
      <c r="M18" s="15">
        <v>0</v>
      </c>
      <c r="N18" s="16">
        <f t="shared" si="1"/>
        <v>7</v>
      </c>
      <c r="O18" s="17"/>
      <c r="P18" s="11"/>
    </row>
    <row r="19" spans="1:16" ht="13.5" customHeight="1">
      <c r="A19" s="12" t="s">
        <v>9</v>
      </c>
      <c r="B19" s="13" t="str">
        <f t="shared" si="0"/>
        <v xml:space="preserve">Урнев Максим </v>
      </c>
      <c r="C19" s="13" t="s">
        <v>166</v>
      </c>
      <c r="D19" s="13" t="s">
        <v>167</v>
      </c>
      <c r="E19" s="13" t="s">
        <v>133</v>
      </c>
      <c r="F19" s="13" t="s">
        <v>61</v>
      </c>
      <c r="G19" s="13" t="s">
        <v>19</v>
      </c>
      <c r="H19" s="14">
        <v>7</v>
      </c>
      <c r="I19" s="13" t="s">
        <v>158</v>
      </c>
      <c r="J19" s="15">
        <v>0</v>
      </c>
      <c r="K19" s="15">
        <v>0</v>
      </c>
      <c r="L19" s="15"/>
      <c r="M19" s="15"/>
      <c r="N19" s="16">
        <f t="shared" si="1"/>
        <v>0</v>
      </c>
      <c r="O19" s="17"/>
      <c r="P19" s="11"/>
    </row>
    <row r="20" spans="1:16" ht="13.5" customHeight="1">
      <c r="A20" s="12" t="s">
        <v>9</v>
      </c>
      <c r="B20" s="18" t="str">
        <f t="shared" si="0"/>
        <v xml:space="preserve">Учагина Наталья </v>
      </c>
      <c r="C20" s="18" t="s">
        <v>168</v>
      </c>
      <c r="D20" s="18" t="s">
        <v>169</v>
      </c>
      <c r="E20" s="18" t="s">
        <v>170</v>
      </c>
      <c r="F20" s="18" t="s">
        <v>46</v>
      </c>
      <c r="G20" s="18" t="s">
        <v>19</v>
      </c>
      <c r="H20" s="19">
        <v>8</v>
      </c>
      <c r="I20" s="18" t="s">
        <v>171</v>
      </c>
      <c r="J20" s="20">
        <v>0</v>
      </c>
      <c r="K20" s="20">
        <v>7</v>
      </c>
      <c r="L20" s="20"/>
      <c r="M20" s="20"/>
      <c r="N20" s="21">
        <f t="shared" si="1"/>
        <v>7</v>
      </c>
      <c r="O20" s="22"/>
      <c r="P20" s="11"/>
    </row>
    <row r="21" spans="1:16" ht="13.5" customHeight="1">
      <c r="A21" s="12" t="s">
        <v>9</v>
      </c>
      <c r="B21" s="18" t="str">
        <f t="shared" si="0"/>
        <v xml:space="preserve">Шумовский Юрий </v>
      </c>
      <c r="C21" s="18" t="s">
        <v>172</v>
      </c>
      <c r="D21" s="18" t="s">
        <v>173</v>
      </c>
      <c r="E21" s="18" t="s">
        <v>174</v>
      </c>
      <c r="F21" s="18" t="s">
        <v>46</v>
      </c>
      <c r="G21" s="18" t="s">
        <v>19</v>
      </c>
      <c r="H21" s="19">
        <v>7</v>
      </c>
      <c r="I21" s="18" t="s">
        <v>175</v>
      </c>
      <c r="J21" s="24"/>
      <c r="K21" s="20">
        <v>7</v>
      </c>
      <c r="L21" s="20"/>
      <c r="M21" s="20"/>
      <c r="N21" s="21">
        <f t="shared" si="1"/>
        <v>7</v>
      </c>
      <c r="O21" s="22"/>
      <c r="P21" s="11"/>
    </row>
    <row r="22" spans="1:16" ht="13.5" customHeight="1">
      <c r="A22" s="12" t="s">
        <v>9</v>
      </c>
      <c r="B22" s="18" t="str">
        <f t="shared" si="0"/>
        <v xml:space="preserve">Вязметинов Иван </v>
      </c>
      <c r="C22" s="18" t="s">
        <v>176</v>
      </c>
      <c r="D22" s="18" t="s">
        <v>177</v>
      </c>
      <c r="E22" s="18" t="s">
        <v>127</v>
      </c>
      <c r="F22" s="18" t="s">
        <v>46</v>
      </c>
      <c r="G22" s="18" t="s">
        <v>19</v>
      </c>
      <c r="H22" s="19">
        <v>8</v>
      </c>
      <c r="I22" s="18" t="s">
        <v>158</v>
      </c>
      <c r="J22" s="20">
        <v>0</v>
      </c>
      <c r="K22" s="20">
        <v>0</v>
      </c>
      <c r="L22" s="20">
        <v>2</v>
      </c>
      <c r="M22" s="20"/>
      <c r="N22" s="21">
        <f t="shared" si="1"/>
        <v>2</v>
      </c>
      <c r="O22" s="22"/>
      <c r="P22" s="11"/>
    </row>
    <row r="23" spans="1:16" ht="13.5" customHeight="1">
      <c r="A23" s="12" t="s">
        <v>9</v>
      </c>
      <c r="B23" s="13" t="str">
        <f t="shared" si="0"/>
        <v xml:space="preserve">Маглыш Кирилл </v>
      </c>
      <c r="C23" s="13" t="s">
        <v>178</v>
      </c>
      <c r="D23" s="13" t="s">
        <v>153</v>
      </c>
      <c r="E23" s="13" t="s">
        <v>127</v>
      </c>
      <c r="F23" s="13" t="s">
        <v>18</v>
      </c>
      <c r="G23" s="13" t="s">
        <v>19</v>
      </c>
      <c r="H23" s="14">
        <v>8</v>
      </c>
      <c r="I23" s="13" t="s">
        <v>179</v>
      </c>
      <c r="J23" s="15">
        <v>0</v>
      </c>
      <c r="K23" s="15">
        <v>7</v>
      </c>
      <c r="L23" s="15"/>
      <c r="M23" s="15">
        <v>7</v>
      </c>
      <c r="N23" s="16">
        <f t="shared" si="1"/>
        <v>14</v>
      </c>
      <c r="O23" s="17" t="s">
        <v>15</v>
      </c>
      <c r="P23" s="11"/>
    </row>
    <row r="24" spans="1:16" ht="13.5" customHeight="1">
      <c r="A24" s="12" t="s">
        <v>9</v>
      </c>
      <c r="B24" s="13" t="str">
        <f t="shared" si="0"/>
        <v xml:space="preserve">Черепанов Георгий </v>
      </c>
      <c r="C24" s="13" t="s">
        <v>180</v>
      </c>
      <c r="D24" s="13" t="s">
        <v>181</v>
      </c>
      <c r="E24" s="13" t="s">
        <v>182</v>
      </c>
      <c r="F24" s="13" t="s">
        <v>18</v>
      </c>
      <c r="G24" s="13" t="s">
        <v>19</v>
      </c>
      <c r="H24" s="14">
        <v>8</v>
      </c>
      <c r="I24" s="13" t="s">
        <v>158</v>
      </c>
      <c r="J24" s="23"/>
      <c r="K24" s="15"/>
      <c r="L24" s="15">
        <v>7</v>
      </c>
      <c r="M24" s="15"/>
      <c r="N24" s="16">
        <f t="shared" si="1"/>
        <v>7</v>
      </c>
      <c r="O24" s="17"/>
      <c r="P24" s="11"/>
    </row>
    <row r="25" spans="1:16" ht="13.5" customHeight="1">
      <c r="A25" s="12" t="s">
        <v>9</v>
      </c>
      <c r="B25" s="13" t="str">
        <f t="shared" si="0"/>
        <v xml:space="preserve">Смирнов Артемий </v>
      </c>
      <c r="C25" s="13" t="s">
        <v>183</v>
      </c>
      <c r="D25" s="13" t="s">
        <v>184</v>
      </c>
      <c r="E25" s="13" t="s">
        <v>127</v>
      </c>
      <c r="F25" s="13" t="s">
        <v>18</v>
      </c>
      <c r="G25" s="13" t="s">
        <v>19</v>
      </c>
      <c r="H25" s="14">
        <v>8</v>
      </c>
      <c r="I25" s="13" t="s">
        <v>158</v>
      </c>
      <c r="J25" s="15">
        <v>0</v>
      </c>
      <c r="K25" s="15"/>
      <c r="L25" s="15"/>
      <c r="M25" s="15"/>
      <c r="N25" s="16">
        <f t="shared" si="1"/>
        <v>0</v>
      </c>
      <c r="O25" s="17"/>
      <c r="P25" s="11"/>
    </row>
    <row r="26" spans="1:16" ht="13.5" customHeight="1">
      <c r="A26" s="12" t="s">
        <v>9</v>
      </c>
      <c r="B26" s="18" t="str">
        <f t="shared" si="0"/>
        <v xml:space="preserve">Зуйкова Елизавета </v>
      </c>
      <c r="C26" s="18" t="s">
        <v>185</v>
      </c>
      <c r="D26" s="18" t="s">
        <v>135</v>
      </c>
      <c r="E26" s="18" t="s">
        <v>161</v>
      </c>
      <c r="F26" s="18" t="s">
        <v>39</v>
      </c>
      <c r="G26" s="18" t="s">
        <v>19</v>
      </c>
      <c r="H26" s="19">
        <v>8</v>
      </c>
      <c r="I26" s="18" t="s">
        <v>140</v>
      </c>
      <c r="J26" s="24"/>
      <c r="K26" s="20">
        <v>7</v>
      </c>
      <c r="L26" s="20">
        <v>0</v>
      </c>
      <c r="M26" s="20"/>
      <c r="N26" s="21">
        <f t="shared" si="1"/>
        <v>7</v>
      </c>
      <c r="O26" s="22"/>
      <c r="P26" s="11"/>
    </row>
    <row r="27" spans="1:16" ht="13.5" customHeight="1">
      <c r="A27" s="12" t="s">
        <v>9</v>
      </c>
      <c r="B27" s="18" t="str">
        <f t="shared" si="0"/>
        <v xml:space="preserve">Ногинова Александра </v>
      </c>
      <c r="C27" s="18" t="s">
        <v>186</v>
      </c>
      <c r="D27" s="18" t="s">
        <v>187</v>
      </c>
      <c r="E27" s="18" t="s">
        <v>188</v>
      </c>
      <c r="F27" s="18" t="s">
        <v>39</v>
      </c>
      <c r="G27" s="18" t="s">
        <v>19</v>
      </c>
      <c r="H27" s="19">
        <v>8</v>
      </c>
      <c r="I27" s="18" t="s">
        <v>158</v>
      </c>
      <c r="J27" s="20">
        <v>0</v>
      </c>
      <c r="K27" s="20">
        <v>7</v>
      </c>
      <c r="L27" s="20">
        <v>0</v>
      </c>
      <c r="M27" s="20"/>
      <c r="N27" s="21">
        <f t="shared" si="1"/>
        <v>7</v>
      </c>
      <c r="O27" s="22"/>
      <c r="P27" s="11"/>
    </row>
    <row r="28" spans="1:16" ht="13.5" customHeight="1">
      <c r="A28" s="12" t="s">
        <v>9</v>
      </c>
      <c r="B28" s="18" t="str">
        <f t="shared" si="0"/>
        <v xml:space="preserve">Полуэктов Кирилл </v>
      </c>
      <c r="C28" s="18" t="s">
        <v>189</v>
      </c>
      <c r="D28" s="18" t="s">
        <v>153</v>
      </c>
      <c r="E28" s="18" t="s">
        <v>190</v>
      </c>
      <c r="F28" s="18" t="s">
        <v>39</v>
      </c>
      <c r="G28" s="18" t="s">
        <v>19</v>
      </c>
      <c r="H28" s="19">
        <v>8</v>
      </c>
      <c r="I28" s="18" t="s">
        <v>191</v>
      </c>
      <c r="J28" s="20">
        <v>0</v>
      </c>
      <c r="K28" s="20">
        <v>7</v>
      </c>
      <c r="L28" s="20">
        <v>0</v>
      </c>
      <c r="M28" s="20">
        <v>0</v>
      </c>
      <c r="N28" s="21">
        <f t="shared" si="1"/>
        <v>7</v>
      </c>
      <c r="O28" s="22"/>
      <c r="P28" s="11"/>
    </row>
    <row r="29" spans="1:16" ht="13.5" customHeight="1">
      <c r="A29" s="12" t="s">
        <v>9</v>
      </c>
      <c r="B29" s="13" t="str">
        <f t="shared" si="0"/>
        <v xml:space="preserve">Зажигина Надежда </v>
      </c>
      <c r="C29" s="13" t="s">
        <v>192</v>
      </c>
      <c r="D29" s="13" t="s">
        <v>193</v>
      </c>
      <c r="E29" s="13" t="s">
        <v>139</v>
      </c>
      <c r="F29" s="13" t="s">
        <v>57</v>
      </c>
      <c r="G29" s="13" t="s">
        <v>19</v>
      </c>
      <c r="H29" s="14">
        <v>8</v>
      </c>
      <c r="I29" s="13" t="s">
        <v>158</v>
      </c>
      <c r="J29" s="15">
        <v>0</v>
      </c>
      <c r="K29" s="15">
        <v>7</v>
      </c>
      <c r="L29" s="15">
        <v>0</v>
      </c>
      <c r="M29" s="15">
        <v>0</v>
      </c>
      <c r="N29" s="16">
        <f t="shared" si="1"/>
        <v>7</v>
      </c>
      <c r="O29" s="17"/>
      <c r="P29" s="11"/>
    </row>
    <row r="30" spans="1:16" ht="13.5" customHeight="1">
      <c r="A30" s="12" t="s">
        <v>9</v>
      </c>
      <c r="B30" s="13" t="str">
        <f t="shared" si="0"/>
        <v xml:space="preserve">Комаров Владислав </v>
      </c>
      <c r="C30" s="13" t="s">
        <v>194</v>
      </c>
      <c r="D30" s="13" t="s">
        <v>195</v>
      </c>
      <c r="E30" s="13" t="s">
        <v>154</v>
      </c>
      <c r="F30" s="13" t="s">
        <v>57</v>
      </c>
      <c r="G30" s="13" t="s">
        <v>19</v>
      </c>
      <c r="H30" s="14">
        <v>8</v>
      </c>
      <c r="I30" s="13" t="s">
        <v>196</v>
      </c>
      <c r="J30" s="23"/>
      <c r="K30" s="15">
        <v>0</v>
      </c>
      <c r="L30" s="15"/>
      <c r="M30" s="15">
        <v>0</v>
      </c>
      <c r="N30" s="16">
        <f t="shared" si="1"/>
        <v>0</v>
      </c>
      <c r="O30" s="17"/>
      <c r="P30" s="11"/>
    </row>
    <row r="31" spans="1:16" ht="13.5" customHeight="1">
      <c r="A31" s="12" t="s">
        <v>9</v>
      </c>
      <c r="B31" s="13" t="str">
        <f t="shared" si="0"/>
        <v xml:space="preserve">Пантелеева Валентина </v>
      </c>
      <c r="C31" s="13" t="s">
        <v>197</v>
      </c>
      <c r="D31" s="13" t="s">
        <v>198</v>
      </c>
      <c r="E31" s="13" t="s">
        <v>199</v>
      </c>
      <c r="F31" s="13" t="s">
        <v>57</v>
      </c>
      <c r="G31" s="13" t="s">
        <v>19</v>
      </c>
      <c r="H31" s="14">
        <v>8</v>
      </c>
      <c r="I31" s="13" t="s">
        <v>196</v>
      </c>
      <c r="J31" s="15">
        <v>0</v>
      </c>
      <c r="K31" s="15">
        <v>0</v>
      </c>
      <c r="L31" s="15"/>
      <c r="M31" s="15"/>
      <c r="N31" s="16">
        <f t="shared" si="1"/>
        <v>0</v>
      </c>
      <c r="O31" s="17"/>
      <c r="P31" s="11"/>
    </row>
    <row r="32" spans="1:16" ht="13.5" customHeight="1">
      <c r="A32" s="12" t="s">
        <v>9</v>
      </c>
      <c r="B32" s="18" t="str">
        <f t="shared" si="0"/>
        <v xml:space="preserve">Логинов Александр </v>
      </c>
      <c r="C32" s="18" t="s">
        <v>200</v>
      </c>
      <c r="D32" s="18" t="s">
        <v>201</v>
      </c>
      <c r="E32" s="18" t="s">
        <v>130</v>
      </c>
      <c r="F32" s="18" t="s">
        <v>47</v>
      </c>
      <c r="G32" s="18" t="s">
        <v>64</v>
      </c>
      <c r="H32" s="19">
        <v>8</v>
      </c>
      <c r="I32" s="18" t="s">
        <v>140</v>
      </c>
      <c r="J32" s="20">
        <v>0</v>
      </c>
      <c r="K32" s="20">
        <v>7</v>
      </c>
      <c r="L32" s="20">
        <v>2</v>
      </c>
      <c r="M32" s="20">
        <v>0</v>
      </c>
      <c r="N32" s="21">
        <f t="shared" si="1"/>
        <v>9</v>
      </c>
      <c r="O32" s="22"/>
      <c r="P32" s="11"/>
    </row>
    <row r="33" spans="1:16" ht="13.5" customHeight="1">
      <c r="A33" s="12" t="s">
        <v>9</v>
      </c>
      <c r="B33" s="18" t="str">
        <f t="shared" si="0"/>
        <v xml:space="preserve">Селин Родион </v>
      </c>
      <c r="C33" s="18" t="s">
        <v>202</v>
      </c>
      <c r="D33" s="18" t="s">
        <v>203</v>
      </c>
      <c r="E33" s="18" t="s">
        <v>204</v>
      </c>
      <c r="F33" s="18" t="s">
        <v>47</v>
      </c>
      <c r="G33" s="18" t="s">
        <v>205</v>
      </c>
      <c r="H33" s="19">
        <v>7</v>
      </c>
      <c r="I33" s="18" t="s">
        <v>175</v>
      </c>
      <c r="J33" s="20">
        <v>0</v>
      </c>
      <c r="K33" s="20">
        <v>0</v>
      </c>
      <c r="L33" s="20">
        <v>7</v>
      </c>
      <c r="M33" s="20">
        <v>0</v>
      </c>
      <c r="N33" s="21">
        <f t="shared" si="1"/>
        <v>7</v>
      </c>
      <c r="O33" s="22"/>
      <c r="P33" s="11"/>
    </row>
    <row r="34" spans="1:16" ht="13.5" customHeight="1">
      <c r="A34" s="12" t="s">
        <v>9</v>
      </c>
      <c r="B34" s="18" t="str">
        <f t="shared" si="0"/>
        <v xml:space="preserve">Шабаров Игорь </v>
      </c>
      <c r="C34" s="18" t="s">
        <v>206</v>
      </c>
      <c r="D34" s="18" t="s">
        <v>207</v>
      </c>
      <c r="E34" s="18" t="s">
        <v>124</v>
      </c>
      <c r="F34" s="18" t="s">
        <v>47</v>
      </c>
      <c r="G34" s="18" t="s">
        <v>208</v>
      </c>
      <c r="H34" s="19">
        <v>7</v>
      </c>
      <c r="I34" s="18" t="s">
        <v>209</v>
      </c>
      <c r="J34" s="24"/>
      <c r="K34" s="20"/>
      <c r="L34" s="20">
        <v>7</v>
      </c>
      <c r="M34" s="20">
        <v>0</v>
      </c>
      <c r="N34" s="21">
        <f t="shared" si="1"/>
        <v>7</v>
      </c>
      <c r="O34" s="22"/>
      <c r="P34" s="11"/>
    </row>
    <row r="35" spans="1:16" ht="13.5" customHeight="1">
      <c r="A35" s="12" t="s">
        <v>9</v>
      </c>
      <c r="B35" s="13" t="str">
        <f t="shared" si="0"/>
        <v xml:space="preserve">Березецкая Варвара </v>
      </c>
      <c r="C35" s="13" t="s">
        <v>210</v>
      </c>
      <c r="D35" s="13" t="s">
        <v>211</v>
      </c>
      <c r="E35" s="13" t="s">
        <v>136</v>
      </c>
      <c r="F35" s="13" t="s">
        <v>16</v>
      </c>
      <c r="G35" s="13" t="s">
        <v>212</v>
      </c>
      <c r="H35" s="14">
        <v>8</v>
      </c>
      <c r="I35" s="13" t="s">
        <v>151</v>
      </c>
      <c r="J35" s="15">
        <v>0</v>
      </c>
      <c r="K35" s="15">
        <v>7</v>
      </c>
      <c r="L35" s="15">
        <v>7</v>
      </c>
      <c r="M35" s="15">
        <v>7</v>
      </c>
      <c r="N35" s="16">
        <f t="shared" si="1"/>
        <v>21</v>
      </c>
      <c r="O35" s="17" t="s">
        <v>11</v>
      </c>
      <c r="P35" s="11"/>
    </row>
    <row r="36" spans="1:16" ht="13.5" customHeight="1">
      <c r="A36" s="12" t="s">
        <v>9</v>
      </c>
      <c r="B36" s="13" t="str">
        <f t="shared" si="0"/>
        <v xml:space="preserve">Чепелин Вячеслав </v>
      </c>
      <c r="C36" s="13" t="s">
        <v>213</v>
      </c>
      <c r="D36" s="13" t="s">
        <v>214</v>
      </c>
      <c r="E36" s="13" t="s">
        <v>215</v>
      </c>
      <c r="F36" s="13" t="s">
        <v>16</v>
      </c>
      <c r="G36" s="13" t="s">
        <v>216</v>
      </c>
      <c r="H36" s="14">
        <v>8</v>
      </c>
      <c r="I36" s="13" t="s">
        <v>217</v>
      </c>
      <c r="J36" s="15">
        <v>0</v>
      </c>
      <c r="K36" s="15">
        <v>7</v>
      </c>
      <c r="L36" s="15">
        <v>3</v>
      </c>
      <c r="M36" s="15"/>
      <c r="N36" s="16">
        <f t="shared" si="1"/>
        <v>10</v>
      </c>
      <c r="O36" s="17"/>
      <c r="P36" s="11"/>
    </row>
    <row r="37" spans="1:16" ht="13.5" customHeight="1">
      <c r="A37" s="12" t="s">
        <v>9</v>
      </c>
      <c r="B37" s="13" t="str">
        <f t="shared" si="0"/>
        <v xml:space="preserve">Егоров Данил </v>
      </c>
      <c r="C37" s="13" t="s">
        <v>218</v>
      </c>
      <c r="D37" s="13" t="s">
        <v>219</v>
      </c>
      <c r="E37" s="13" t="s">
        <v>182</v>
      </c>
      <c r="F37" s="13" t="s">
        <v>16</v>
      </c>
      <c r="G37" s="13" t="s">
        <v>43</v>
      </c>
      <c r="H37" s="14">
        <v>8</v>
      </c>
      <c r="I37" s="13" t="s">
        <v>220</v>
      </c>
      <c r="J37" s="15"/>
      <c r="K37" s="15">
        <v>7</v>
      </c>
      <c r="L37" s="15"/>
      <c r="M37" s="15">
        <v>0</v>
      </c>
      <c r="N37" s="16">
        <f t="shared" si="1"/>
        <v>7</v>
      </c>
      <c r="O37" s="17"/>
      <c r="P37" s="11"/>
    </row>
    <row r="38" spans="1:16" ht="13.5" customHeight="1">
      <c r="A38" s="12" t="s">
        <v>9</v>
      </c>
      <c r="B38" s="18" t="str">
        <f t="shared" si="0"/>
        <v xml:space="preserve">Глазько Фёдор </v>
      </c>
      <c r="C38" s="18" t="s">
        <v>221</v>
      </c>
      <c r="D38" s="18" t="s">
        <v>222</v>
      </c>
      <c r="E38" s="18" t="s">
        <v>154</v>
      </c>
      <c r="F38" s="18" t="s">
        <v>25</v>
      </c>
      <c r="G38" s="18" t="s">
        <v>26</v>
      </c>
      <c r="H38" s="19">
        <v>8</v>
      </c>
      <c r="I38" s="18" t="s">
        <v>223</v>
      </c>
      <c r="J38" s="20">
        <v>0</v>
      </c>
      <c r="K38" s="20">
        <v>7</v>
      </c>
      <c r="L38" s="20">
        <v>7</v>
      </c>
      <c r="M38" s="20"/>
      <c r="N38" s="21">
        <f t="shared" si="1"/>
        <v>14</v>
      </c>
      <c r="O38" s="22" t="s">
        <v>15</v>
      </c>
      <c r="P38" s="11"/>
    </row>
    <row r="39" spans="1:16" ht="13.5" customHeight="1">
      <c r="A39" s="12" t="s">
        <v>9</v>
      </c>
      <c r="B39" s="18" t="str">
        <f t="shared" si="0"/>
        <v xml:space="preserve">Колобанов Никита </v>
      </c>
      <c r="C39" s="18" t="s">
        <v>224</v>
      </c>
      <c r="D39" s="18" t="s">
        <v>126</v>
      </c>
      <c r="E39" s="18" t="s">
        <v>182</v>
      </c>
      <c r="F39" s="18" t="s">
        <v>25</v>
      </c>
      <c r="G39" s="18" t="s">
        <v>26</v>
      </c>
      <c r="H39" s="19">
        <v>8</v>
      </c>
      <c r="I39" s="18" t="s">
        <v>223</v>
      </c>
      <c r="J39" s="20">
        <v>0</v>
      </c>
      <c r="K39" s="20">
        <v>7</v>
      </c>
      <c r="L39" s="20">
        <v>3</v>
      </c>
      <c r="M39" s="20"/>
      <c r="N39" s="21">
        <f t="shared" si="1"/>
        <v>10</v>
      </c>
      <c r="O39" s="22"/>
      <c r="P39" s="11"/>
    </row>
    <row r="40" spans="1:16" ht="13.5" customHeight="1">
      <c r="A40" s="12" t="s">
        <v>9</v>
      </c>
      <c r="B40" s="18" t="str">
        <f t="shared" si="0"/>
        <v xml:space="preserve">Софьин Вячеслав </v>
      </c>
      <c r="C40" s="18" t="s">
        <v>225</v>
      </c>
      <c r="D40" s="18" t="s">
        <v>214</v>
      </c>
      <c r="E40" s="18" t="s">
        <v>154</v>
      </c>
      <c r="F40" s="18" t="s">
        <v>25</v>
      </c>
      <c r="G40" s="18" t="s">
        <v>26</v>
      </c>
      <c r="H40" s="19">
        <v>8</v>
      </c>
      <c r="I40" s="18" t="s">
        <v>223</v>
      </c>
      <c r="J40" s="20">
        <v>0</v>
      </c>
      <c r="K40" s="20">
        <v>7</v>
      </c>
      <c r="L40" s="20">
        <v>2</v>
      </c>
      <c r="M40" s="20"/>
      <c r="N40" s="21">
        <f t="shared" si="1"/>
        <v>9</v>
      </c>
      <c r="O40" s="22"/>
      <c r="P40" s="11"/>
    </row>
    <row r="41" spans="1:16" ht="13.5" customHeight="1">
      <c r="A41" s="12" t="s">
        <v>9</v>
      </c>
      <c r="B41" s="13" t="str">
        <f t="shared" si="0"/>
        <v xml:space="preserve">Казинцева Елизавета </v>
      </c>
      <c r="C41" s="13" t="s">
        <v>226</v>
      </c>
      <c r="D41" s="13" t="s">
        <v>135</v>
      </c>
      <c r="E41" s="13" t="s">
        <v>227</v>
      </c>
      <c r="F41" s="13" t="s">
        <v>42</v>
      </c>
      <c r="G41" s="13" t="s">
        <v>43</v>
      </c>
      <c r="H41" s="14">
        <v>8</v>
      </c>
      <c r="I41" s="13" t="s">
        <v>220</v>
      </c>
      <c r="J41" s="15"/>
      <c r="K41" s="15">
        <v>7</v>
      </c>
      <c r="L41" s="15">
        <v>2</v>
      </c>
      <c r="M41" s="15"/>
      <c r="N41" s="16">
        <f t="shared" si="1"/>
        <v>9</v>
      </c>
      <c r="O41" s="17"/>
      <c r="P41" s="11"/>
    </row>
    <row r="42" spans="1:16" ht="13.5" customHeight="1">
      <c r="A42" s="12" t="s">
        <v>9</v>
      </c>
      <c r="B42" s="13" t="str">
        <f t="shared" si="0"/>
        <v xml:space="preserve">Чувайлов Даниил </v>
      </c>
      <c r="C42" s="13" t="s">
        <v>228</v>
      </c>
      <c r="D42" s="13" t="s">
        <v>229</v>
      </c>
      <c r="E42" s="13" t="s">
        <v>182</v>
      </c>
      <c r="F42" s="13" t="s">
        <v>42</v>
      </c>
      <c r="G42" s="13" t="s">
        <v>43</v>
      </c>
      <c r="H42" s="14">
        <v>8</v>
      </c>
      <c r="I42" s="13" t="s">
        <v>220</v>
      </c>
      <c r="J42" s="15"/>
      <c r="K42" s="15">
        <v>7</v>
      </c>
      <c r="L42" s="15"/>
      <c r="M42" s="15">
        <v>0</v>
      </c>
      <c r="N42" s="16">
        <f t="shared" si="1"/>
        <v>7</v>
      </c>
      <c r="O42" s="17"/>
      <c r="P42" s="11"/>
    </row>
    <row r="43" spans="1:16" ht="13.5" customHeight="1">
      <c r="A43" s="12" t="s">
        <v>9</v>
      </c>
      <c r="B43" s="13" t="str">
        <f t="shared" si="0"/>
        <v xml:space="preserve">Малахов Андрей </v>
      </c>
      <c r="C43" s="13" t="s">
        <v>230</v>
      </c>
      <c r="D43" s="13" t="s">
        <v>231</v>
      </c>
      <c r="E43" s="13" t="s">
        <v>215</v>
      </c>
      <c r="F43" s="13" t="s">
        <v>42</v>
      </c>
      <c r="G43" s="13" t="s">
        <v>43</v>
      </c>
      <c r="H43" s="14">
        <v>8</v>
      </c>
      <c r="I43" s="13" t="s">
        <v>220</v>
      </c>
      <c r="J43" s="15">
        <v>0</v>
      </c>
      <c r="K43" s="15">
        <v>0</v>
      </c>
      <c r="L43" s="15">
        <v>6</v>
      </c>
      <c r="M43" s="15">
        <v>0</v>
      </c>
      <c r="N43" s="16">
        <f t="shared" si="1"/>
        <v>6</v>
      </c>
      <c r="O43" s="17"/>
      <c r="P43" s="11"/>
    </row>
    <row r="44" spans="1:16" ht="13.5" customHeight="1">
      <c r="A44" s="12" t="s">
        <v>9</v>
      </c>
      <c r="B44" s="18" t="str">
        <f t="shared" si="0"/>
        <v xml:space="preserve">Волкова Анастасия </v>
      </c>
      <c r="C44" s="18" t="s">
        <v>232</v>
      </c>
      <c r="D44" s="18" t="s">
        <v>138</v>
      </c>
      <c r="E44" s="18" t="s">
        <v>143</v>
      </c>
      <c r="F44" s="18" t="s">
        <v>49</v>
      </c>
      <c r="G44" s="18" t="s">
        <v>32</v>
      </c>
      <c r="H44" s="19">
        <v>8</v>
      </c>
      <c r="I44" s="18" t="s">
        <v>175</v>
      </c>
      <c r="J44" s="20">
        <v>0</v>
      </c>
      <c r="K44" s="20">
        <v>7</v>
      </c>
      <c r="L44" s="20">
        <v>2</v>
      </c>
      <c r="M44" s="20">
        <v>0</v>
      </c>
      <c r="N44" s="21">
        <f t="shared" si="1"/>
        <v>9</v>
      </c>
      <c r="O44" s="22"/>
      <c r="P44" s="11"/>
    </row>
    <row r="45" spans="1:16" ht="13.5" customHeight="1">
      <c r="A45" s="12" t="s">
        <v>9</v>
      </c>
      <c r="B45" s="18" t="str">
        <f t="shared" si="0"/>
        <v xml:space="preserve">Судник Александра </v>
      </c>
      <c r="C45" s="18" t="s">
        <v>233</v>
      </c>
      <c r="D45" s="18" t="s">
        <v>187</v>
      </c>
      <c r="E45" s="18" t="s">
        <v>188</v>
      </c>
      <c r="F45" s="18" t="s">
        <v>49</v>
      </c>
      <c r="G45" s="18" t="s">
        <v>32</v>
      </c>
      <c r="H45" s="19">
        <v>8</v>
      </c>
      <c r="I45" s="18" t="s">
        <v>175</v>
      </c>
      <c r="J45" s="20">
        <v>0</v>
      </c>
      <c r="K45" s="20">
        <v>7</v>
      </c>
      <c r="L45" s="20"/>
      <c r="M45" s="20"/>
      <c r="N45" s="21">
        <f t="shared" si="1"/>
        <v>7</v>
      </c>
      <c r="O45" s="22"/>
      <c r="P45" s="11"/>
    </row>
    <row r="46" spans="1:16" ht="13.5" customHeight="1">
      <c r="A46" s="12" t="s">
        <v>9</v>
      </c>
      <c r="B46" s="18" t="str">
        <f t="shared" si="0"/>
        <v xml:space="preserve">Полутова Ольга </v>
      </c>
      <c r="C46" s="18" t="s">
        <v>234</v>
      </c>
      <c r="D46" s="18" t="s">
        <v>235</v>
      </c>
      <c r="E46" s="18" t="s">
        <v>236</v>
      </c>
      <c r="F46" s="18" t="s">
        <v>49</v>
      </c>
      <c r="G46" s="18" t="s">
        <v>32</v>
      </c>
      <c r="H46" s="19">
        <v>8</v>
      </c>
      <c r="I46" s="18" t="s">
        <v>175</v>
      </c>
      <c r="J46" s="20">
        <v>0</v>
      </c>
      <c r="K46" s="20"/>
      <c r="L46" s="20"/>
      <c r="M46" s="20">
        <v>0</v>
      </c>
      <c r="N46" s="21">
        <f t="shared" si="1"/>
        <v>0</v>
      </c>
      <c r="O46" s="22"/>
      <c r="P46" s="11"/>
    </row>
    <row r="47" spans="1:16" ht="13.5" customHeight="1">
      <c r="A47" s="12" t="s">
        <v>9</v>
      </c>
      <c r="B47" s="13" t="str">
        <f t="shared" si="0"/>
        <v xml:space="preserve">Момотюк Иван </v>
      </c>
      <c r="C47" s="13" t="s">
        <v>237</v>
      </c>
      <c r="D47" s="13" t="s">
        <v>177</v>
      </c>
      <c r="E47" s="13" t="s">
        <v>238</v>
      </c>
      <c r="F47" s="13" t="s">
        <v>31</v>
      </c>
      <c r="G47" s="13" t="s">
        <v>32</v>
      </c>
      <c r="H47" s="14">
        <v>8</v>
      </c>
      <c r="I47" s="13" t="s">
        <v>175</v>
      </c>
      <c r="J47" s="15">
        <v>0</v>
      </c>
      <c r="K47" s="15">
        <v>7</v>
      </c>
      <c r="L47" s="15">
        <v>2</v>
      </c>
      <c r="M47" s="15">
        <v>7</v>
      </c>
      <c r="N47" s="16">
        <f t="shared" si="1"/>
        <v>16</v>
      </c>
      <c r="O47" s="17" t="s">
        <v>15</v>
      </c>
      <c r="P47" s="11"/>
    </row>
    <row r="48" spans="1:16" ht="13.5" customHeight="1">
      <c r="A48" s="12" t="s">
        <v>9</v>
      </c>
      <c r="B48" s="13" t="str">
        <f t="shared" si="0"/>
        <v xml:space="preserve">Савчук Таисия </v>
      </c>
      <c r="C48" s="13" t="s">
        <v>239</v>
      </c>
      <c r="D48" s="13" t="s">
        <v>240</v>
      </c>
      <c r="E48" s="13" t="s">
        <v>241</v>
      </c>
      <c r="F48" s="13" t="s">
        <v>31</v>
      </c>
      <c r="G48" s="13" t="s">
        <v>32</v>
      </c>
      <c r="H48" s="14">
        <v>8</v>
      </c>
      <c r="I48" s="13" t="s">
        <v>175</v>
      </c>
      <c r="J48" s="15">
        <v>0</v>
      </c>
      <c r="K48" s="15">
        <v>7</v>
      </c>
      <c r="L48" s="15"/>
      <c r="M48" s="15">
        <v>0</v>
      </c>
      <c r="N48" s="16">
        <f t="shared" si="1"/>
        <v>7</v>
      </c>
      <c r="O48" s="17"/>
      <c r="P48" s="11"/>
    </row>
    <row r="49" spans="1:16" ht="13.5" customHeight="1">
      <c r="A49" s="12" t="s">
        <v>9</v>
      </c>
      <c r="B49" s="13" t="str">
        <f t="shared" si="0"/>
        <v xml:space="preserve">Логинова Валерия </v>
      </c>
      <c r="C49" s="13" t="s">
        <v>242</v>
      </c>
      <c r="D49" s="13" t="s">
        <v>243</v>
      </c>
      <c r="E49" s="13" t="s">
        <v>136</v>
      </c>
      <c r="F49" s="13" t="s">
        <v>31</v>
      </c>
      <c r="G49" s="13" t="s">
        <v>32</v>
      </c>
      <c r="H49" s="14">
        <v>8</v>
      </c>
      <c r="I49" s="13" t="s">
        <v>175</v>
      </c>
      <c r="J49" s="15">
        <v>0</v>
      </c>
      <c r="K49" s="15">
        <v>0</v>
      </c>
      <c r="L49" s="15">
        <v>2</v>
      </c>
      <c r="M49" s="15">
        <v>0</v>
      </c>
      <c r="N49" s="16">
        <f t="shared" si="1"/>
        <v>2</v>
      </c>
      <c r="O49" s="17"/>
      <c r="P49" s="11"/>
    </row>
    <row r="50" spans="1:16" ht="13.5" customHeight="1">
      <c r="A50" s="12" t="s">
        <v>9</v>
      </c>
      <c r="B50" s="18" t="str">
        <f t="shared" si="0"/>
        <v xml:space="preserve">Жимкова Мария </v>
      </c>
      <c r="C50" s="18" t="s">
        <v>244</v>
      </c>
      <c r="D50" s="18" t="s">
        <v>245</v>
      </c>
      <c r="E50" s="18" t="s">
        <v>246</v>
      </c>
      <c r="F50" s="18" t="s">
        <v>63</v>
      </c>
      <c r="G50" s="18" t="s">
        <v>26</v>
      </c>
      <c r="H50" s="19">
        <v>7</v>
      </c>
      <c r="I50" s="18" t="s">
        <v>223</v>
      </c>
      <c r="J50" s="20">
        <v>0</v>
      </c>
      <c r="K50" s="20">
        <v>7</v>
      </c>
      <c r="L50" s="20"/>
      <c r="M50" s="20"/>
      <c r="N50" s="21">
        <f t="shared" si="1"/>
        <v>7</v>
      </c>
      <c r="O50" s="22"/>
      <c r="P50" s="11"/>
    </row>
    <row r="51" spans="1:16" ht="13.5" customHeight="1">
      <c r="A51" s="12" t="s">
        <v>9</v>
      </c>
      <c r="B51" s="18" t="str">
        <f t="shared" si="0"/>
        <v xml:space="preserve">Короткий Егор </v>
      </c>
      <c r="C51" s="18" t="s">
        <v>247</v>
      </c>
      <c r="D51" s="18" t="s">
        <v>248</v>
      </c>
      <c r="E51" s="18" t="s">
        <v>150</v>
      </c>
      <c r="F51" s="18" t="s">
        <v>63</v>
      </c>
      <c r="G51" s="18" t="s">
        <v>26</v>
      </c>
      <c r="H51" s="19">
        <v>7</v>
      </c>
      <c r="I51" s="18" t="s">
        <v>223</v>
      </c>
      <c r="J51" s="20">
        <v>0</v>
      </c>
      <c r="K51" s="20">
        <v>0</v>
      </c>
      <c r="L51" s="20">
        <v>2</v>
      </c>
      <c r="M51" s="20">
        <v>0</v>
      </c>
      <c r="N51" s="21">
        <f t="shared" si="1"/>
        <v>2</v>
      </c>
      <c r="O51" s="22"/>
      <c r="P51" s="11"/>
    </row>
    <row r="52" spans="1:16" ht="13.5" customHeight="1">
      <c r="A52" s="12" t="s">
        <v>9</v>
      </c>
      <c r="B52" s="18" t="str">
        <f t="shared" si="0"/>
        <v xml:space="preserve">Федькушев Савелий </v>
      </c>
      <c r="C52" s="18" t="s">
        <v>249</v>
      </c>
      <c r="D52" s="18" t="s">
        <v>250</v>
      </c>
      <c r="E52" s="18" t="s">
        <v>215</v>
      </c>
      <c r="F52" s="18" t="s">
        <v>63</v>
      </c>
      <c r="G52" s="18" t="s">
        <v>26</v>
      </c>
      <c r="H52" s="19">
        <v>7</v>
      </c>
      <c r="I52" s="18" t="s">
        <v>223</v>
      </c>
      <c r="J52" s="20">
        <v>0</v>
      </c>
      <c r="K52" s="20">
        <v>0</v>
      </c>
      <c r="L52" s="20"/>
      <c r="M52" s="20">
        <v>0</v>
      </c>
      <c r="N52" s="21">
        <f t="shared" si="1"/>
        <v>0</v>
      </c>
      <c r="O52" s="22"/>
      <c r="P52" s="11"/>
    </row>
    <row r="53" spans="1:16" ht="13.5" customHeight="1">
      <c r="A53" s="12" t="s">
        <v>9</v>
      </c>
      <c r="B53" s="13" t="str">
        <f t="shared" si="0"/>
        <v xml:space="preserve">Алексеев Арсений </v>
      </c>
      <c r="C53" s="13" t="s">
        <v>251</v>
      </c>
      <c r="D53" s="13" t="s">
        <v>252</v>
      </c>
      <c r="E53" s="13" t="s">
        <v>164</v>
      </c>
      <c r="F53" s="13" t="s">
        <v>52</v>
      </c>
      <c r="G53" s="13" t="s">
        <v>26</v>
      </c>
      <c r="H53" s="14">
        <v>8</v>
      </c>
      <c r="I53" s="13" t="s">
        <v>223</v>
      </c>
      <c r="J53" s="15">
        <v>0</v>
      </c>
      <c r="K53" s="15">
        <v>7</v>
      </c>
      <c r="L53" s="15"/>
      <c r="M53" s="15">
        <v>0</v>
      </c>
      <c r="N53" s="16">
        <f t="shared" si="1"/>
        <v>7</v>
      </c>
      <c r="O53" s="17"/>
      <c r="P53" s="11"/>
    </row>
    <row r="54" spans="1:16" ht="13.5" customHeight="1">
      <c r="A54" s="12" t="s">
        <v>9</v>
      </c>
      <c r="B54" s="13" t="str">
        <f t="shared" si="0"/>
        <v xml:space="preserve">Васильев Владислав </v>
      </c>
      <c r="C54" s="13" t="s">
        <v>253</v>
      </c>
      <c r="D54" s="13" t="s">
        <v>195</v>
      </c>
      <c r="E54" s="13" t="s">
        <v>254</v>
      </c>
      <c r="F54" s="13" t="s">
        <v>52</v>
      </c>
      <c r="G54" s="13" t="s">
        <v>26</v>
      </c>
      <c r="H54" s="14">
        <v>8</v>
      </c>
      <c r="I54" s="13" t="s">
        <v>223</v>
      </c>
      <c r="J54" s="15">
        <v>0</v>
      </c>
      <c r="K54" s="15">
        <v>7</v>
      </c>
      <c r="L54" s="15">
        <v>0</v>
      </c>
      <c r="M54" s="15">
        <v>0</v>
      </c>
      <c r="N54" s="16">
        <f t="shared" si="1"/>
        <v>7</v>
      </c>
      <c r="O54" s="17"/>
      <c r="P54" s="11"/>
    </row>
    <row r="55" spans="1:16" ht="13.5" customHeight="1">
      <c r="A55" s="12" t="s">
        <v>9</v>
      </c>
      <c r="B55" s="13" t="str">
        <f t="shared" si="0"/>
        <v xml:space="preserve">Мальцев Антон </v>
      </c>
      <c r="C55" s="13" t="s">
        <v>255</v>
      </c>
      <c r="D55" s="13" t="s">
        <v>256</v>
      </c>
      <c r="E55" s="13" t="s">
        <v>182</v>
      </c>
      <c r="F55" s="13" t="s">
        <v>52</v>
      </c>
      <c r="G55" s="13" t="s">
        <v>26</v>
      </c>
      <c r="H55" s="14">
        <v>8</v>
      </c>
      <c r="I55" s="13" t="s">
        <v>223</v>
      </c>
      <c r="J55" s="15">
        <v>0</v>
      </c>
      <c r="K55" s="15">
        <v>0</v>
      </c>
      <c r="L55" s="15">
        <v>0</v>
      </c>
      <c r="M55" s="15">
        <v>0</v>
      </c>
      <c r="N55" s="16">
        <f t="shared" si="1"/>
        <v>0</v>
      </c>
      <c r="O55" s="17"/>
      <c r="P55" s="11"/>
    </row>
    <row r="56" spans="1:16" ht="13.5" customHeight="1">
      <c r="A56" s="12" t="s">
        <v>9</v>
      </c>
      <c r="B56" s="18" t="str">
        <f t="shared" si="0"/>
        <v xml:space="preserve">Кудрина Виктория </v>
      </c>
      <c r="C56" s="18" t="s">
        <v>257</v>
      </c>
      <c r="D56" s="18" t="s">
        <v>160</v>
      </c>
      <c r="E56" s="18" t="s">
        <v>227</v>
      </c>
      <c r="F56" s="18" t="s">
        <v>59</v>
      </c>
      <c r="G56" s="18" t="s">
        <v>26</v>
      </c>
      <c r="H56" s="19">
        <v>8</v>
      </c>
      <c r="I56" s="18" t="s">
        <v>223</v>
      </c>
      <c r="J56" s="20">
        <v>0</v>
      </c>
      <c r="K56" s="20">
        <v>7</v>
      </c>
      <c r="L56" s="20">
        <v>1</v>
      </c>
      <c r="M56" s="20">
        <v>0</v>
      </c>
      <c r="N56" s="21">
        <f t="shared" si="1"/>
        <v>8</v>
      </c>
      <c r="O56" s="22"/>
      <c r="P56" s="11"/>
    </row>
    <row r="57" spans="1:16" ht="13.5" customHeight="1">
      <c r="A57" s="12" t="s">
        <v>9</v>
      </c>
      <c r="B57" s="18" t="str">
        <f t="shared" si="0"/>
        <v xml:space="preserve">Журавлева Светлана </v>
      </c>
      <c r="C57" s="18" t="s">
        <v>258</v>
      </c>
      <c r="D57" s="18" t="s">
        <v>259</v>
      </c>
      <c r="E57" s="18" t="s">
        <v>170</v>
      </c>
      <c r="F57" s="18" t="s">
        <v>59</v>
      </c>
      <c r="G57" s="18" t="s">
        <v>26</v>
      </c>
      <c r="H57" s="19">
        <v>8</v>
      </c>
      <c r="I57" s="18" t="s">
        <v>223</v>
      </c>
      <c r="J57" s="20">
        <v>0</v>
      </c>
      <c r="K57" s="20">
        <v>7</v>
      </c>
      <c r="L57" s="20">
        <v>0</v>
      </c>
      <c r="M57" s="20">
        <v>0</v>
      </c>
      <c r="N57" s="21">
        <f t="shared" si="1"/>
        <v>7</v>
      </c>
      <c r="O57" s="22"/>
      <c r="P57" s="11"/>
    </row>
    <row r="58" spans="1:16" ht="13.5" customHeight="1">
      <c r="A58" s="12" t="s">
        <v>9</v>
      </c>
      <c r="B58" s="18" t="str">
        <f t="shared" si="0"/>
        <v xml:space="preserve">Рамаданова Изольда </v>
      </c>
      <c r="C58" s="18" t="s">
        <v>260</v>
      </c>
      <c r="D58" s="18" t="s">
        <v>261</v>
      </c>
      <c r="E58" s="18" t="s">
        <v>136</v>
      </c>
      <c r="F58" s="18" t="s">
        <v>59</v>
      </c>
      <c r="G58" s="18" t="s">
        <v>26</v>
      </c>
      <c r="H58" s="19">
        <v>8</v>
      </c>
      <c r="I58" s="18" t="s">
        <v>223</v>
      </c>
      <c r="J58" s="20"/>
      <c r="K58" s="20">
        <v>7</v>
      </c>
      <c r="L58" s="20"/>
      <c r="M58" s="20"/>
      <c r="N58" s="21">
        <f t="shared" si="1"/>
        <v>7</v>
      </c>
      <c r="O58" s="22"/>
      <c r="P58" s="11"/>
    </row>
    <row r="59" spans="1:16" ht="13.5" customHeight="1">
      <c r="A59" s="12" t="s">
        <v>9</v>
      </c>
      <c r="B59" s="13" t="str">
        <f t="shared" si="0"/>
        <v xml:space="preserve">Грешникова Алиса </v>
      </c>
      <c r="C59" s="13" t="s">
        <v>262</v>
      </c>
      <c r="D59" s="13" t="s">
        <v>263</v>
      </c>
      <c r="E59" s="13" t="s">
        <v>241</v>
      </c>
      <c r="F59" s="13" t="s">
        <v>41</v>
      </c>
      <c r="G59" s="13" t="s">
        <v>36</v>
      </c>
      <c r="H59" s="14">
        <v>6</v>
      </c>
      <c r="I59" s="13" t="s">
        <v>220</v>
      </c>
      <c r="J59" s="15">
        <v>0</v>
      </c>
      <c r="K59" s="15">
        <v>7</v>
      </c>
      <c r="L59" s="15">
        <v>0</v>
      </c>
      <c r="M59" s="15"/>
      <c r="N59" s="16">
        <f t="shared" si="1"/>
        <v>7</v>
      </c>
      <c r="O59" s="17"/>
      <c r="P59" s="11"/>
    </row>
    <row r="60" spans="1:16" ht="13.5" customHeight="1">
      <c r="A60" s="12" t="s">
        <v>9</v>
      </c>
      <c r="B60" s="13" t="str">
        <f t="shared" si="0"/>
        <v xml:space="preserve">Колосов Павел </v>
      </c>
      <c r="C60" s="13" t="s">
        <v>264</v>
      </c>
      <c r="D60" s="13" t="s">
        <v>265</v>
      </c>
      <c r="E60" s="13" t="s">
        <v>182</v>
      </c>
      <c r="F60" s="13" t="s">
        <v>41</v>
      </c>
      <c r="G60" s="13" t="s">
        <v>36</v>
      </c>
      <c r="H60" s="14">
        <v>6</v>
      </c>
      <c r="I60" s="13" t="s">
        <v>220</v>
      </c>
      <c r="J60" s="15">
        <v>0</v>
      </c>
      <c r="K60" s="15">
        <v>7</v>
      </c>
      <c r="L60" s="15">
        <v>0</v>
      </c>
      <c r="M60" s="15"/>
      <c r="N60" s="16">
        <f t="shared" si="1"/>
        <v>7</v>
      </c>
      <c r="O60" s="17"/>
      <c r="P60" s="11"/>
    </row>
    <row r="61" spans="1:16" ht="13.5" customHeight="1">
      <c r="A61" s="12" t="s">
        <v>9</v>
      </c>
      <c r="B61" s="13" t="str">
        <f t="shared" si="0"/>
        <v xml:space="preserve">Еременко Евгений </v>
      </c>
      <c r="C61" s="13" t="s">
        <v>266</v>
      </c>
      <c r="D61" s="13" t="s">
        <v>267</v>
      </c>
      <c r="E61" s="13" t="s">
        <v>268</v>
      </c>
      <c r="F61" s="13" t="s">
        <v>41</v>
      </c>
      <c r="G61" s="13" t="s">
        <v>36</v>
      </c>
      <c r="H61" s="14">
        <v>6</v>
      </c>
      <c r="I61" s="13" t="s">
        <v>220</v>
      </c>
      <c r="J61" s="15">
        <v>0</v>
      </c>
      <c r="K61" s="15"/>
      <c r="L61" s="15"/>
      <c r="M61" s="15"/>
      <c r="N61" s="16">
        <f t="shared" si="1"/>
        <v>0</v>
      </c>
      <c r="O61" s="17"/>
      <c r="P61" s="11"/>
    </row>
    <row r="62" spans="1:16" ht="13.5" customHeight="1">
      <c r="A62" s="12" t="s">
        <v>9</v>
      </c>
      <c r="B62" s="18" t="str">
        <f t="shared" si="0"/>
        <v xml:space="preserve">Грицкевич Иван </v>
      </c>
      <c r="C62" s="18" t="s">
        <v>269</v>
      </c>
      <c r="D62" s="18" t="s">
        <v>177</v>
      </c>
      <c r="E62" s="18" t="s">
        <v>215</v>
      </c>
      <c r="F62" s="18" t="s">
        <v>60</v>
      </c>
      <c r="G62" s="18" t="s">
        <v>36</v>
      </c>
      <c r="H62" s="19">
        <v>6</v>
      </c>
      <c r="I62" s="18" t="s">
        <v>270</v>
      </c>
      <c r="J62" s="20">
        <v>0</v>
      </c>
      <c r="K62" s="20">
        <v>0</v>
      </c>
      <c r="L62" s="20"/>
      <c r="M62" s="20">
        <v>0</v>
      </c>
      <c r="N62" s="21">
        <f t="shared" si="1"/>
        <v>0</v>
      </c>
      <c r="O62" s="22"/>
      <c r="P62" s="11"/>
    </row>
    <row r="63" spans="1:16" ht="13.5" customHeight="1">
      <c r="A63" s="12" t="s">
        <v>9</v>
      </c>
      <c r="B63" s="18" t="str">
        <f t="shared" si="0"/>
        <v xml:space="preserve">Кольенен Михаил </v>
      </c>
      <c r="C63" s="18" t="s">
        <v>271</v>
      </c>
      <c r="D63" s="18" t="s">
        <v>272</v>
      </c>
      <c r="E63" s="18" t="s">
        <v>273</v>
      </c>
      <c r="F63" s="18" t="s">
        <v>60</v>
      </c>
      <c r="G63" s="18" t="s">
        <v>36</v>
      </c>
      <c r="H63" s="19">
        <v>6</v>
      </c>
      <c r="I63" s="18" t="s">
        <v>274</v>
      </c>
      <c r="J63" s="24"/>
      <c r="K63" s="20">
        <v>0</v>
      </c>
      <c r="L63" s="20"/>
      <c r="M63" s="20"/>
      <c r="N63" s="21">
        <f t="shared" si="1"/>
        <v>0</v>
      </c>
      <c r="O63" s="22"/>
      <c r="P63" s="11"/>
    </row>
    <row r="64" spans="1:16" ht="13.5" customHeight="1">
      <c r="A64" s="12" t="s">
        <v>9</v>
      </c>
      <c r="B64" s="18" t="str">
        <f t="shared" si="0"/>
        <v xml:space="preserve">Макаров Владимир </v>
      </c>
      <c r="C64" s="18" t="s">
        <v>275</v>
      </c>
      <c r="D64" s="18" t="s">
        <v>276</v>
      </c>
      <c r="E64" s="18" t="s">
        <v>182</v>
      </c>
      <c r="F64" s="18" t="s">
        <v>60</v>
      </c>
      <c r="G64" s="18" t="s">
        <v>36</v>
      </c>
      <c r="H64" s="19">
        <v>6</v>
      </c>
      <c r="I64" s="18" t="s">
        <v>277</v>
      </c>
      <c r="J64" s="20">
        <v>0</v>
      </c>
      <c r="K64" s="20">
        <v>0</v>
      </c>
      <c r="L64" s="20"/>
      <c r="M64" s="20">
        <v>0</v>
      </c>
      <c r="N64" s="21">
        <f t="shared" si="1"/>
        <v>0</v>
      </c>
      <c r="O64" s="22"/>
      <c r="P64" s="11"/>
    </row>
    <row r="65" spans="1:16" ht="13.5" customHeight="1">
      <c r="A65" s="12" t="s">
        <v>9</v>
      </c>
      <c r="B65" s="13" t="str">
        <f t="shared" si="0"/>
        <v xml:space="preserve">Соболева Анастасия </v>
      </c>
      <c r="C65" s="13" t="s">
        <v>278</v>
      </c>
      <c r="D65" s="13" t="s">
        <v>138</v>
      </c>
      <c r="E65" s="13" t="s">
        <v>279</v>
      </c>
      <c r="F65" s="13" t="s">
        <v>51</v>
      </c>
      <c r="G65" s="13" t="s">
        <v>36</v>
      </c>
      <c r="H65" s="14">
        <v>7</v>
      </c>
      <c r="I65" s="13" t="s">
        <v>280</v>
      </c>
      <c r="J65" s="15">
        <v>0</v>
      </c>
      <c r="K65" s="15">
        <v>7</v>
      </c>
      <c r="L65" s="15">
        <v>2</v>
      </c>
      <c r="M65" s="15">
        <v>0</v>
      </c>
      <c r="N65" s="16">
        <f t="shared" si="1"/>
        <v>9</v>
      </c>
      <c r="O65" s="17"/>
      <c r="P65" s="11"/>
    </row>
    <row r="66" spans="1:16" ht="13.5" customHeight="1">
      <c r="A66" s="12" t="s">
        <v>9</v>
      </c>
      <c r="B66" s="13" t="str">
        <f t="shared" si="0"/>
        <v xml:space="preserve">Демидов Максим </v>
      </c>
      <c r="C66" s="13" t="s">
        <v>281</v>
      </c>
      <c r="D66" s="13" t="s">
        <v>167</v>
      </c>
      <c r="E66" s="13" t="s">
        <v>215</v>
      </c>
      <c r="F66" s="13" t="s">
        <v>51</v>
      </c>
      <c r="G66" s="13" t="s">
        <v>36</v>
      </c>
      <c r="H66" s="14">
        <v>6</v>
      </c>
      <c r="I66" s="13" t="s">
        <v>282</v>
      </c>
      <c r="J66" s="23"/>
      <c r="K66" s="15">
        <v>0</v>
      </c>
      <c r="L66" s="15"/>
      <c r="M66" s="15"/>
      <c r="N66" s="16">
        <f t="shared" si="1"/>
        <v>0</v>
      </c>
      <c r="O66" s="17"/>
      <c r="P66" s="11"/>
    </row>
    <row r="67" spans="1:16" ht="13.5" customHeight="1">
      <c r="A67" s="12" t="s">
        <v>9</v>
      </c>
      <c r="B67" s="13" t="str">
        <f t="shared" si="0"/>
        <v xml:space="preserve">Колынина Анна </v>
      </c>
      <c r="C67" s="13" t="s">
        <v>283</v>
      </c>
      <c r="D67" s="13" t="s">
        <v>284</v>
      </c>
      <c r="E67" s="13" t="s">
        <v>161</v>
      </c>
      <c r="F67" s="13" t="s">
        <v>51</v>
      </c>
      <c r="G67" s="13" t="s">
        <v>36</v>
      </c>
      <c r="H67" s="14">
        <v>7</v>
      </c>
      <c r="I67" s="13" t="s">
        <v>280</v>
      </c>
      <c r="J67" s="15">
        <v>0</v>
      </c>
      <c r="K67" s="15">
        <v>0</v>
      </c>
      <c r="L67" s="15">
        <v>0</v>
      </c>
      <c r="M67" s="15">
        <v>0</v>
      </c>
      <c r="N67" s="16">
        <f t="shared" si="1"/>
        <v>0</v>
      </c>
      <c r="O67" s="17"/>
      <c r="P67" s="11"/>
    </row>
    <row r="68" spans="1:16" ht="13.5" customHeight="1">
      <c r="A68" s="12" t="s">
        <v>9</v>
      </c>
      <c r="B68" s="18" t="str">
        <f t="shared" si="0"/>
        <v xml:space="preserve">Завьялова Нина </v>
      </c>
      <c r="C68" s="18" t="s">
        <v>285</v>
      </c>
      <c r="D68" s="18" t="s">
        <v>286</v>
      </c>
      <c r="E68" s="18" t="s">
        <v>287</v>
      </c>
      <c r="F68" s="18" t="s">
        <v>35</v>
      </c>
      <c r="G68" s="18" t="s">
        <v>36</v>
      </c>
      <c r="H68" s="19">
        <v>7</v>
      </c>
      <c r="I68" s="18" t="s">
        <v>288</v>
      </c>
      <c r="J68" s="24"/>
      <c r="K68" s="20">
        <v>7</v>
      </c>
      <c r="L68" s="20"/>
      <c r="M68" s="20"/>
      <c r="N68" s="21">
        <f t="shared" si="1"/>
        <v>7</v>
      </c>
      <c r="O68" s="22"/>
      <c r="P68" s="11"/>
    </row>
    <row r="69" spans="1:16" ht="13.5" customHeight="1">
      <c r="A69" s="12" t="s">
        <v>9</v>
      </c>
      <c r="B69" s="18" t="str">
        <f t="shared" si="0"/>
        <v xml:space="preserve">Кириллова Юлия </v>
      </c>
      <c r="C69" s="18" t="s">
        <v>289</v>
      </c>
      <c r="D69" s="18" t="s">
        <v>290</v>
      </c>
      <c r="E69" s="18" t="s">
        <v>291</v>
      </c>
      <c r="F69" s="18" t="s">
        <v>35</v>
      </c>
      <c r="G69" s="18" t="s">
        <v>36</v>
      </c>
      <c r="H69" s="19">
        <v>8</v>
      </c>
      <c r="I69" s="18" t="s">
        <v>274</v>
      </c>
      <c r="J69" s="20">
        <v>0</v>
      </c>
      <c r="K69" s="20">
        <v>7</v>
      </c>
      <c r="L69" s="20"/>
      <c r="M69" s="20"/>
      <c r="N69" s="21">
        <f t="shared" si="1"/>
        <v>7</v>
      </c>
      <c r="O69" s="22"/>
      <c r="P69" s="11"/>
    </row>
    <row r="70" spans="1:16" ht="13.5" customHeight="1">
      <c r="A70" s="12" t="s">
        <v>9</v>
      </c>
      <c r="B70" s="18" t="str">
        <f t="shared" si="0"/>
        <v xml:space="preserve">Павлова Елизавета </v>
      </c>
      <c r="C70" s="18" t="s">
        <v>292</v>
      </c>
      <c r="D70" s="18" t="s">
        <v>135</v>
      </c>
      <c r="E70" s="18" t="s">
        <v>136</v>
      </c>
      <c r="F70" s="18" t="s">
        <v>35</v>
      </c>
      <c r="G70" s="18" t="s">
        <v>36</v>
      </c>
      <c r="H70" s="19">
        <v>8</v>
      </c>
      <c r="I70" s="18" t="s">
        <v>293</v>
      </c>
      <c r="J70" s="20">
        <v>0</v>
      </c>
      <c r="K70" s="20">
        <v>0</v>
      </c>
      <c r="L70" s="20">
        <v>2</v>
      </c>
      <c r="M70" s="20">
        <v>0</v>
      </c>
      <c r="N70" s="21">
        <f t="shared" si="1"/>
        <v>2</v>
      </c>
      <c r="O70" s="22"/>
      <c r="P70" s="11"/>
    </row>
    <row r="71" spans="1:16" ht="13.5" customHeight="1">
      <c r="A71" s="12" t="s">
        <v>9</v>
      </c>
      <c r="B71" s="13" t="str">
        <f t="shared" si="0"/>
        <v xml:space="preserve">Корнаков Илья </v>
      </c>
      <c r="C71" s="13" t="s">
        <v>294</v>
      </c>
      <c r="D71" s="13" t="s">
        <v>163</v>
      </c>
      <c r="E71" s="13" t="s">
        <v>150</v>
      </c>
      <c r="F71" s="13" t="s">
        <v>54</v>
      </c>
      <c r="G71" s="13" t="s">
        <v>55</v>
      </c>
      <c r="H71" s="14">
        <v>7</v>
      </c>
      <c r="I71" s="13" t="s">
        <v>295</v>
      </c>
      <c r="J71" s="15">
        <v>0</v>
      </c>
      <c r="K71" s="15">
        <v>7</v>
      </c>
      <c r="L71" s="15"/>
      <c r="M71" s="15"/>
      <c r="N71" s="16">
        <f t="shared" si="1"/>
        <v>7</v>
      </c>
      <c r="O71" s="17"/>
      <c r="P71" s="11"/>
    </row>
    <row r="72" spans="1:16" ht="13.5" customHeight="1">
      <c r="A72" s="12" t="s">
        <v>9</v>
      </c>
      <c r="B72" s="13" t="str">
        <f t="shared" si="0"/>
        <v xml:space="preserve">Панкратова Елизавета </v>
      </c>
      <c r="C72" s="13" t="s">
        <v>296</v>
      </c>
      <c r="D72" s="13" t="s">
        <v>135</v>
      </c>
      <c r="E72" s="13" t="s">
        <v>246</v>
      </c>
      <c r="F72" s="13" t="s">
        <v>54</v>
      </c>
      <c r="G72" s="13" t="s">
        <v>55</v>
      </c>
      <c r="H72" s="14">
        <v>7</v>
      </c>
      <c r="I72" s="13" t="s">
        <v>295</v>
      </c>
      <c r="J72" s="15">
        <v>0</v>
      </c>
      <c r="K72" s="15">
        <v>7</v>
      </c>
      <c r="L72" s="15">
        <v>0</v>
      </c>
      <c r="M72" s="15">
        <v>0</v>
      </c>
      <c r="N72" s="16">
        <f t="shared" si="1"/>
        <v>7</v>
      </c>
      <c r="O72" s="17"/>
      <c r="P72" s="11"/>
    </row>
    <row r="73" spans="1:16" ht="13.5" customHeight="1">
      <c r="A73" s="12" t="s">
        <v>9</v>
      </c>
      <c r="B73" s="13" t="str">
        <f t="shared" si="0"/>
        <v xml:space="preserve">Кувшинова Дарина </v>
      </c>
      <c r="C73" s="13" t="s">
        <v>297</v>
      </c>
      <c r="D73" s="13" t="s">
        <v>298</v>
      </c>
      <c r="E73" s="13" t="s">
        <v>246</v>
      </c>
      <c r="F73" s="13" t="s">
        <v>54</v>
      </c>
      <c r="G73" s="13" t="s">
        <v>55</v>
      </c>
      <c r="H73" s="14">
        <v>7</v>
      </c>
      <c r="I73" s="13" t="s">
        <v>295</v>
      </c>
      <c r="J73" s="15">
        <v>0</v>
      </c>
      <c r="K73" s="15">
        <v>0</v>
      </c>
      <c r="L73" s="15"/>
      <c r="M73" s="15">
        <v>0</v>
      </c>
      <c r="N73" s="16">
        <f t="shared" si="1"/>
        <v>0</v>
      </c>
      <c r="O73" s="17"/>
      <c r="P73" s="11"/>
    </row>
    <row r="74" spans="1:16" ht="13.5" customHeight="1">
      <c r="A74" s="12" t="s">
        <v>9</v>
      </c>
      <c r="B74" s="18" t="str">
        <f t="shared" si="0"/>
        <v xml:space="preserve">Архипенков Федор </v>
      </c>
      <c r="C74" s="18" t="s">
        <v>299</v>
      </c>
      <c r="D74" s="18" t="s">
        <v>300</v>
      </c>
      <c r="E74" s="18" t="s">
        <v>154</v>
      </c>
      <c r="F74" s="18" t="s">
        <v>37</v>
      </c>
      <c r="G74" s="18" t="s">
        <v>24</v>
      </c>
      <c r="H74" s="19">
        <v>7</v>
      </c>
      <c r="I74" s="18" t="s">
        <v>301</v>
      </c>
      <c r="J74" s="20">
        <v>0</v>
      </c>
      <c r="K74" s="20">
        <v>7</v>
      </c>
      <c r="L74" s="20">
        <v>2</v>
      </c>
      <c r="M74" s="20">
        <v>0</v>
      </c>
      <c r="N74" s="21">
        <f t="shared" si="1"/>
        <v>9</v>
      </c>
      <c r="O74" s="22"/>
      <c r="P74" s="11"/>
    </row>
    <row r="75" spans="1:16" ht="13.5" customHeight="1">
      <c r="A75" s="12" t="s">
        <v>9</v>
      </c>
      <c r="B75" s="18" t="str">
        <f t="shared" si="0"/>
        <v xml:space="preserve">Антонов Георгий </v>
      </c>
      <c r="C75" s="18" t="s">
        <v>302</v>
      </c>
      <c r="D75" s="18" t="s">
        <v>181</v>
      </c>
      <c r="E75" s="18" t="s">
        <v>254</v>
      </c>
      <c r="F75" s="18" t="s">
        <v>37</v>
      </c>
      <c r="G75" s="18" t="s">
        <v>24</v>
      </c>
      <c r="H75" s="19">
        <v>7</v>
      </c>
      <c r="I75" s="18" t="s">
        <v>301</v>
      </c>
      <c r="J75" s="20">
        <v>0</v>
      </c>
      <c r="K75" s="20">
        <v>0</v>
      </c>
      <c r="L75" s="20"/>
      <c r="M75" s="20">
        <v>7</v>
      </c>
      <c r="N75" s="21">
        <f t="shared" si="1"/>
        <v>7</v>
      </c>
      <c r="O75" s="22"/>
      <c r="P75" s="11"/>
    </row>
    <row r="76" spans="1:16" ht="13.5" customHeight="1">
      <c r="A76" s="12" t="s">
        <v>9</v>
      </c>
      <c r="B76" s="18" t="str">
        <f t="shared" si="0"/>
        <v xml:space="preserve">Лыжин Вадим </v>
      </c>
      <c r="C76" s="18" t="s">
        <v>303</v>
      </c>
      <c r="D76" s="18" t="s">
        <v>304</v>
      </c>
      <c r="E76" s="18" t="s">
        <v>215</v>
      </c>
      <c r="F76" s="18" t="s">
        <v>37</v>
      </c>
      <c r="G76" s="18" t="s">
        <v>24</v>
      </c>
      <c r="H76" s="19">
        <v>7</v>
      </c>
      <c r="I76" s="18" t="s">
        <v>301</v>
      </c>
      <c r="J76" s="20">
        <v>0</v>
      </c>
      <c r="K76" s="20">
        <v>0</v>
      </c>
      <c r="L76" s="20">
        <v>0</v>
      </c>
      <c r="M76" s="20">
        <v>0</v>
      </c>
      <c r="N76" s="21">
        <f t="shared" si="1"/>
        <v>0</v>
      </c>
      <c r="O76" s="22"/>
      <c r="P76" s="11"/>
    </row>
    <row r="77" spans="1:16" ht="13.5" customHeight="1">
      <c r="A77" s="12" t="s">
        <v>9</v>
      </c>
      <c r="B77" s="13" t="str">
        <f t="shared" si="0"/>
        <v xml:space="preserve">Пыстина Анастасия </v>
      </c>
      <c r="C77" s="13" t="s">
        <v>305</v>
      </c>
      <c r="D77" s="13" t="s">
        <v>138</v>
      </c>
      <c r="E77" s="13" t="s">
        <v>306</v>
      </c>
      <c r="F77" s="13" t="s">
        <v>38</v>
      </c>
      <c r="G77" s="13" t="s">
        <v>24</v>
      </c>
      <c r="H77" s="14">
        <v>7</v>
      </c>
      <c r="I77" s="13" t="s">
        <v>301</v>
      </c>
      <c r="J77" s="15">
        <v>0</v>
      </c>
      <c r="K77" s="15">
        <v>7</v>
      </c>
      <c r="L77" s="15">
        <v>7</v>
      </c>
      <c r="M77" s="15">
        <v>0</v>
      </c>
      <c r="N77" s="16">
        <f t="shared" si="1"/>
        <v>14</v>
      </c>
      <c r="O77" s="17" t="s">
        <v>15</v>
      </c>
      <c r="P77" s="11"/>
    </row>
    <row r="78" spans="1:16" ht="13.5" customHeight="1">
      <c r="A78" s="12" t="s">
        <v>9</v>
      </c>
      <c r="B78" s="13" t="str">
        <f t="shared" si="0"/>
        <v xml:space="preserve">Щетинин Георгий </v>
      </c>
      <c r="C78" s="13" t="s">
        <v>307</v>
      </c>
      <c r="D78" s="13" t="s">
        <v>181</v>
      </c>
      <c r="E78" s="13" t="s">
        <v>120</v>
      </c>
      <c r="F78" s="13" t="s">
        <v>38</v>
      </c>
      <c r="G78" s="13" t="s">
        <v>24</v>
      </c>
      <c r="H78" s="14">
        <v>7</v>
      </c>
      <c r="I78" s="13" t="s">
        <v>301</v>
      </c>
      <c r="J78" s="15">
        <v>0</v>
      </c>
      <c r="K78" s="15">
        <v>7</v>
      </c>
      <c r="L78" s="15">
        <v>2</v>
      </c>
      <c r="M78" s="15"/>
      <c r="N78" s="16">
        <f t="shared" si="1"/>
        <v>9</v>
      </c>
      <c r="O78" s="17"/>
      <c r="P78" s="11"/>
    </row>
    <row r="79" spans="1:16" ht="13.5" customHeight="1">
      <c r="A79" s="12" t="s">
        <v>9</v>
      </c>
      <c r="B79" s="13" t="str">
        <f t="shared" si="0"/>
        <v xml:space="preserve">Коданёв Никита </v>
      </c>
      <c r="C79" s="13" t="s">
        <v>308</v>
      </c>
      <c r="D79" s="13" t="s">
        <v>126</v>
      </c>
      <c r="E79" s="13" t="s">
        <v>215</v>
      </c>
      <c r="F79" s="13" t="s">
        <v>38</v>
      </c>
      <c r="G79" s="13" t="s">
        <v>24</v>
      </c>
      <c r="H79" s="14">
        <v>7</v>
      </c>
      <c r="I79" s="13" t="s">
        <v>301</v>
      </c>
      <c r="J79" s="15">
        <v>0</v>
      </c>
      <c r="K79" s="15">
        <v>0</v>
      </c>
      <c r="L79" s="15">
        <v>0</v>
      </c>
      <c r="M79" s="15">
        <v>0</v>
      </c>
      <c r="N79" s="16">
        <f t="shared" si="1"/>
        <v>0</v>
      </c>
      <c r="O79" s="17"/>
      <c r="P79" s="11"/>
    </row>
    <row r="80" spans="1:16" ht="13.5" customHeight="1">
      <c r="A80" s="12" t="s">
        <v>9</v>
      </c>
      <c r="B80" s="18" t="str">
        <f t="shared" si="0"/>
        <v xml:space="preserve">Захаров Сергей </v>
      </c>
      <c r="C80" s="18" t="s">
        <v>309</v>
      </c>
      <c r="D80" s="18" t="s">
        <v>310</v>
      </c>
      <c r="E80" s="18" t="s">
        <v>124</v>
      </c>
      <c r="F80" s="18" t="s">
        <v>23</v>
      </c>
      <c r="G80" s="18" t="s">
        <v>24</v>
      </c>
      <c r="H80" s="19">
        <v>8</v>
      </c>
      <c r="I80" s="18" t="s">
        <v>301</v>
      </c>
      <c r="J80" s="20">
        <v>0</v>
      </c>
      <c r="K80" s="20">
        <v>7</v>
      </c>
      <c r="L80" s="20">
        <v>6</v>
      </c>
      <c r="M80" s="20">
        <v>2</v>
      </c>
      <c r="N80" s="21">
        <f t="shared" si="1"/>
        <v>15</v>
      </c>
      <c r="O80" s="22" t="s">
        <v>15</v>
      </c>
      <c r="P80" s="11"/>
    </row>
    <row r="81" spans="1:16" ht="13.5" customHeight="1">
      <c r="A81" s="12" t="s">
        <v>9</v>
      </c>
      <c r="B81" s="18" t="str">
        <f t="shared" si="0"/>
        <v xml:space="preserve">Миков Владислав </v>
      </c>
      <c r="C81" s="18" t="s">
        <v>311</v>
      </c>
      <c r="D81" s="18" t="s">
        <v>195</v>
      </c>
      <c r="E81" s="18" t="s">
        <v>312</v>
      </c>
      <c r="F81" s="18" t="s">
        <v>23</v>
      </c>
      <c r="G81" s="18" t="s">
        <v>24</v>
      </c>
      <c r="H81" s="19">
        <v>8</v>
      </c>
      <c r="I81" s="18" t="s">
        <v>301</v>
      </c>
      <c r="J81" s="20">
        <v>0</v>
      </c>
      <c r="K81" s="20">
        <v>7</v>
      </c>
      <c r="L81" s="20">
        <v>7</v>
      </c>
      <c r="M81" s="20">
        <v>0</v>
      </c>
      <c r="N81" s="21">
        <f t="shared" si="1"/>
        <v>14</v>
      </c>
      <c r="O81" s="22" t="s">
        <v>15</v>
      </c>
      <c r="P81" s="11"/>
    </row>
    <row r="82" spans="1:16" ht="13.5" customHeight="1">
      <c r="A82" s="12" t="s">
        <v>9</v>
      </c>
      <c r="B82" s="18" t="str">
        <f t="shared" si="0"/>
        <v xml:space="preserve">Трипадуш Мария </v>
      </c>
      <c r="C82" s="18" t="s">
        <v>313</v>
      </c>
      <c r="D82" s="18" t="s">
        <v>245</v>
      </c>
      <c r="E82" s="18" t="s">
        <v>147</v>
      </c>
      <c r="F82" s="18" t="s">
        <v>23</v>
      </c>
      <c r="G82" s="18" t="s">
        <v>24</v>
      </c>
      <c r="H82" s="19">
        <v>8</v>
      </c>
      <c r="I82" s="18" t="s">
        <v>301</v>
      </c>
      <c r="J82" s="20"/>
      <c r="K82" s="20">
        <v>7</v>
      </c>
      <c r="L82" s="20">
        <v>0</v>
      </c>
      <c r="M82" s="20"/>
      <c r="N82" s="21">
        <f t="shared" si="1"/>
        <v>7</v>
      </c>
      <c r="O82" s="22"/>
      <c r="P82" s="11"/>
    </row>
    <row r="83" spans="1:16" ht="13.5" customHeight="1">
      <c r="A83" s="12" t="s">
        <v>9</v>
      </c>
      <c r="B83" s="13" t="str">
        <f t="shared" si="0"/>
        <v xml:space="preserve">Колос Марина </v>
      </c>
      <c r="C83" s="13" t="s">
        <v>314</v>
      </c>
      <c r="D83" s="13" t="s">
        <v>315</v>
      </c>
      <c r="E83" s="13" t="s">
        <v>143</v>
      </c>
      <c r="F83" s="13" t="s">
        <v>45</v>
      </c>
      <c r="G83" s="13" t="s">
        <v>24</v>
      </c>
      <c r="H83" s="14">
        <v>8</v>
      </c>
      <c r="I83" s="13" t="s">
        <v>301</v>
      </c>
      <c r="J83" s="15">
        <v>0</v>
      </c>
      <c r="K83" s="15"/>
      <c r="L83" s="15">
        <v>7</v>
      </c>
      <c r="M83" s="15">
        <v>0</v>
      </c>
      <c r="N83" s="16">
        <f t="shared" si="1"/>
        <v>7</v>
      </c>
      <c r="O83" s="17"/>
      <c r="P83" s="11"/>
    </row>
    <row r="84" spans="1:16" ht="13.5" customHeight="1">
      <c r="A84" s="12" t="s">
        <v>9</v>
      </c>
      <c r="B84" s="13" t="str">
        <f t="shared" si="0"/>
        <v xml:space="preserve">Чупров Иван </v>
      </c>
      <c r="C84" s="13" t="s">
        <v>316</v>
      </c>
      <c r="D84" s="13" t="s">
        <v>177</v>
      </c>
      <c r="E84" s="13" t="s">
        <v>127</v>
      </c>
      <c r="F84" s="13" t="s">
        <v>45</v>
      </c>
      <c r="G84" s="13" t="s">
        <v>24</v>
      </c>
      <c r="H84" s="14">
        <v>8</v>
      </c>
      <c r="I84" s="13" t="s">
        <v>301</v>
      </c>
      <c r="J84" s="15">
        <v>0</v>
      </c>
      <c r="K84" s="15">
        <v>7</v>
      </c>
      <c r="L84" s="15"/>
      <c r="M84" s="15">
        <v>0</v>
      </c>
      <c r="N84" s="16">
        <f t="shared" si="1"/>
        <v>7</v>
      </c>
      <c r="O84" s="17"/>
      <c r="P84" s="11"/>
    </row>
    <row r="85" spans="1:16" ht="13.5" customHeight="1">
      <c r="A85" s="12" t="s">
        <v>9</v>
      </c>
      <c r="B85" s="13" t="str">
        <f t="shared" si="0"/>
        <v xml:space="preserve">Карнажицкий Максим </v>
      </c>
      <c r="C85" s="13" t="s">
        <v>317</v>
      </c>
      <c r="D85" s="13" t="s">
        <v>167</v>
      </c>
      <c r="E85" s="13" t="s">
        <v>268</v>
      </c>
      <c r="F85" s="13" t="s">
        <v>45</v>
      </c>
      <c r="G85" s="13" t="s">
        <v>24</v>
      </c>
      <c r="H85" s="14">
        <v>8</v>
      </c>
      <c r="I85" s="13" t="s">
        <v>301</v>
      </c>
      <c r="J85" s="15">
        <v>0</v>
      </c>
      <c r="K85" s="15">
        <v>0</v>
      </c>
      <c r="L85" s="15">
        <v>2</v>
      </c>
      <c r="M85" s="15">
        <v>0</v>
      </c>
      <c r="N85" s="16">
        <f t="shared" si="1"/>
        <v>2</v>
      </c>
      <c r="O85" s="17"/>
      <c r="P85" s="11"/>
    </row>
    <row r="86" spans="1:16" ht="13.5" customHeight="1">
      <c r="A86" s="12" t="s">
        <v>9</v>
      </c>
      <c r="B86" s="18" t="str">
        <f t="shared" si="0"/>
        <v xml:space="preserve">Колегов Николай </v>
      </c>
      <c r="C86" s="18" t="s">
        <v>318</v>
      </c>
      <c r="D86" s="18" t="s">
        <v>319</v>
      </c>
      <c r="E86" s="18" t="s">
        <v>182</v>
      </c>
      <c r="F86" s="18" t="s">
        <v>29</v>
      </c>
      <c r="G86" s="18" t="s">
        <v>24</v>
      </c>
      <c r="H86" s="19">
        <v>8</v>
      </c>
      <c r="I86" s="18" t="s">
        <v>301</v>
      </c>
      <c r="J86" s="20"/>
      <c r="K86" s="20">
        <v>7</v>
      </c>
      <c r="L86" s="20">
        <v>7</v>
      </c>
      <c r="M86" s="20"/>
      <c r="N86" s="21">
        <f t="shared" si="1"/>
        <v>14</v>
      </c>
      <c r="O86" s="22" t="s">
        <v>15</v>
      </c>
      <c r="P86" s="11"/>
    </row>
    <row r="87" spans="1:16" ht="13.5" customHeight="1">
      <c r="A87" s="12" t="s">
        <v>9</v>
      </c>
      <c r="B87" s="18" t="str">
        <f t="shared" si="0"/>
        <v xml:space="preserve">Скоморохов Александр </v>
      </c>
      <c r="C87" s="18" t="s">
        <v>320</v>
      </c>
      <c r="D87" s="18" t="s">
        <v>201</v>
      </c>
      <c r="E87" s="18" t="s">
        <v>273</v>
      </c>
      <c r="F87" s="18" t="s">
        <v>29</v>
      </c>
      <c r="G87" s="18" t="s">
        <v>24</v>
      </c>
      <c r="H87" s="19">
        <v>8</v>
      </c>
      <c r="I87" s="18" t="s">
        <v>301</v>
      </c>
      <c r="J87" s="20">
        <v>0</v>
      </c>
      <c r="K87" s="20">
        <v>7</v>
      </c>
      <c r="L87" s="20"/>
      <c r="M87" s="20">
        <v>0</v>
      </c>
      <c r="N87" s="21">
        <f t="shared" si="1"/>
        <v>7</v>
      </c>
      <c r="O87" s="22"/>
      <c r="P87" s="11"/>
    </row>
    <row r="88" spans="1:16" ht="13.5" customHeight="1">
      <c r="A88" s="12" t="s">
        <v>9</v>
      </c>
      <c r="B88" s="18" t="str">
        <f t="shared" si="0"/>
        <v xml:space="preserve">Игнатов Илья </v>
      </c>
      <c r="C88" s="18" t="s">
        <v>321</v>
      </c>
      <c r="D88" s="18" t="s">
        <v>163</v>
      </c>
      <c r="E88" s="18" t="s">
        <v>133</v>
      </c>
      <c r="F88" s="18" t="s">
        <v>29</v>
      </c>
      <c r="G88" s="18" t="s">
        <v>24</v>
      </c>
      <c r="H88" s="19">
        <v>8</v>
      </c>
      <c r="I88" s="18" t="s">
        <v>301</v>
      </c>
      <c r="J88" s="20"/>
      <c r="K88" s="20"/>
      <c r="L88" s="20">
        <v>0</v>
      </c>
      <c r="M88" s="20"/>
      <c r="N88" s="21">
        <f t="shared" si="1"/>
        <v>0</v>
      </c>
      <c r="O88" s="22"/>
      <c r="P88" s="11"/>
    </row>
    <row r="89" spans="1:16" ht="13.5" customHeight="1">
      <c r="A89" s="12" t="s">
        <v>9</v>
      </c>
      <c r="B89" s="13" t="str">
        <f t="shared" si="0"/>
        <v xml:space="preserve">Бойков Александр </v>
      </c>
      <c r="C89" s="13" t="s">
        <v>322</v>
      </c>
      <c r="D89" s="13" t="s">
        <v>201</v>
      </c>
      <c r="E89" s="13" t="s">
        <v>157</v>
      </c>
      <c r="F89" s="13" t="s">
        <v>28</v>
      </c>
      <c r="G89" s="13" t="s">
        <v>24</v>
      </c>
      <c r="H89" s="14">
        <v>8</v>
      </c>
      <c r="I89" s="13" t="s">
        <v>301</v>
      </c>
      <c r="J89" s="15">
        <v>0</v>
      </c>
      <c r="K89" s="15">
        <v>7</v>
      </c>
      <c r="L89" s="15">
        <v>3</v>
      </c>
      <c r="M89" s="15"/>
      <c r="N89" s="16">
        <f t="shared" si="1"/>
        <v>10</v>
      </c>
      <c r="O89" s="17"/>
      <c r="P89" s="11"/>
    </row>
    <row r="90" spans="1:16" ht="13.5" customHeight="1">
      <c r="A90" s="12" t="s">
        <v>9</v>
      </c>
      <c r="B90" s="13" t="str">
        <f t="shared" si="0"/>
        <v xml:space="preserve">Гончаров Станислав </v>
      </c>
      <c r="C90" s="13" t="s">
        <v>323</v>
      </c>
      <c r="D90" s="13" t="s">
        <v>324</v>
      </c>
      <c r="E90" s="13" t="s">
        <v>325</v>
      </c>
      <c r="F90" s="13" t="s">
        <v>28</v>
      </c>
      <c r="G90" s="13" t="s">
        <v>24</v>
      </c>
      <c r="H90" s="14">
        <v>8</v>
      </c>
      <c r="I90" s="13" t="s">
        <v>301</v>
      </c>
      <c r="J90" s="15">
        <v>0</v>
      </c>
      <c r="K90" s="15">
        <v>7</v>
      </c>
      <c r="L90" s="15">
        <v>3</v>
      </c>
      <c r="M90" s="15">
        <v>0</v>
      </c>
      <c r="N90" s="16">
        <f t="shared" si="1"/>
        <v>10</v>
      </c>
      <c r="O90" s="17"/>
      <c r="P90" s="11"/>
    </row>
    <row r="91" spans="1:16" ht="13.5" customHeight="1">
      <c r="A91" s="12" t="s">
        <v>9</v>
      </c>
      <c r="B91" s="13" t="str">
        <f t="shared" si="0"/>
        <v xml:space="preserve">Шлопова Милена </v>
      </c>
      <c r="C91" s="13" t="s">
        <v>326</v>
      </c>
      <c r="D91" s="13" t="s">
        <v>327</v>
      </c>
      <c r="E91" s="13" t="s">
        <v>328</v>
      </c>
      <c r="F91" s="13" t="s">
        <v>28</v>
      </c>
      <c r="G91" s="13" t="s">
        <v>24</v>
      </c>
      <c r="H91" s="14">
        <v>8</v>
      </c>
      <c r="I91" s="13" t="s">
        <v>301</v>
      </c>
      <c r="J91" s="15">
        <v>0</v>
      </c>
      <c r="K91" s="15">
        <v>0</v>
      </c>
      <c r="L91" s="15"/>
      <c r="M91" s="15"/>
      <c r="N91" s="16">
        <f t="shared" si="1"/>
        <v>0</v>
      </c>
      <c r="O91" s="17"/>
      <c r="P91" s="11"/>
    </row>
    <row r="92" spans="1:16" ht="13.5" customHeight="1">
      <c r="A92" s="12" t="s">
        <v>9</v>
      </c>
      <c r="B92" s="18" t="str">
        <f t="shared" si="0"/>
        <v xml:space="preserve">Червяков Владимир </v>
      </c>
      <c r="C92" s="18" t="s">
        <v>329</v>
      </c>
      <c r="D92" s="18" t="s">
        <v>276</v>
      </c>
      <c r="E92" s="18" t="s">
        <v>215</v>
      </c>
      <c r="F92" s="18" t="s">
        <v>44</v>
      </c>
      <c r="G92" s="18" t="s">
        <v>10</v>
      </c>
      <c r="H92" s="19">
        <v>5</v>
      </c>
      <c r="I92" s="18" t="s">
        <v>330</v>
      </c>
      <c r="J92" s="20">
        <v>0</v>
      </c>
      <c r="K92" s="20">
        <v>7</v>
      </c>
      <c r="L92" s="20">
        <v>0</v>
      </c>
      <c r="M92" s="20">
        <v>0</v>
      </c>
      <c r="N92" s="21">
        <f t="shared" si="1"/>
        <v>7</v>
      </c>
      <c r="O92" s="22"/>
      <c r="P92" s="11"/>
    </row>
    <row r="93" spans="1:16" ht="13.5" customHeight="1">
      <c r="A93" s="12" t="s">
        <v>9</v>
      </c>
      <c r="B93" s="18" t="str">
        <f t="shared" si="0"/>
        <v xml:space="preserve">Чукреев Иван </v>
      </c>
      <c r="C93" s="18" t="s">
        <v>331</v>
      </c>
      <c r="D93" s="18" t="s">
        <v>177</v>
      </c>
      <c r="E93" s="18" t="s">
        <v>127</v>
      </c>
      <c r="F93" s="18" t="s">
        <v>44</v>
      </c>
      <c r="G93" s="18" t="s">
        <v>10</v>
      </c>
      <c r="H93" s="19">
        <v>5</v>
      </c>
      <c r="I93" s="18" t="s">
        <v>330</v>
      </c>
      <c r="J93" s="24"/>
      <c r="K93" s="20">
        <v>7</v>
      </c>
      <c r="L93" s="20"/>
      <c r="M93" s="20"/>
      <c r="N93" s="21">
        <f t="shared" si="1"/>
        <v>7</v>
      </c>
      <c r="O93" s="22"/>
      <c r="P93" s="11"/>
    </row>
    <row r="94" spans="1:16" ht="13.5" customHeight="1">
      <c r="A94" s="12" t="s">
        <v>9</v>
      </c>
      <c r="B94" s="18" t="str">
        <f t="shared" si="0"/>
        <v xml:space="preserve">Крупец Дмитрий </v>
      </c>
      <c r="C94" s="18" t="s">
        <v>332</v>
      </c>
      <c r="D94" s="18" t="s">
        <v>333</v>
      </c>
      <c r="E94" s="18" t="s">
        <v>312</v>
      </c>
      <c r="F94" s="18" t="s">
        <v>44</v>
      </c>
      <c r="G94" s="18" t="s">
        <v>10</v>
      </c>
      <c r="H94" s="19">
        <v>5</v>
      </c>
      <c r="I94" s="18" t="s">
        <v>330</v>
      </c>
      <c r="J94" s="24"/>
      <c r="K94" s="20">
        <v>0</v>
      </c>
      <c r="L94" s="20"/>
      <c r="M94" s="20">
        <v>0</v>
      </c>
      <c r="N94" s="21">
        <f t="shared" si="1"/>
        <v>0</v>
      </c>
      <c r="O94" s="22"/>
      <c r="P94" s="11"/>
    </row>
    <row r="95" spans="1:16" ht="13.5" customHeight="1">
      <c r="A95" s="12" t="s">
        <v>9</v>
      </c>
      <c r="B95" s="13" t="str">
        <f t="shared" si="0"/>
        <v xml:space="preserve">Санников Сергей </v>
      </c>
      <c r="C95" s="13" t="s">
        <v>334</v>
      </c>
      <c r="D95" s="13" t="s">
        <v>310</v>
      </c>
      <c r="E95" s="13" t="s">
        <v>335</v>
      </c>
      <c r="F95" s="13" t="s">
        <v>56</v>
      </c>
      <c r="G95" s="13" t="s">
        <v>10</v>
      </c>
      <c r="H95" s="14">
        <v>5</v>
      </c>
      <c r="I95" s="13" t="s">
        <v>330</v>
      </c>
      <c r="J95" s="23"/>
      <c r="K95" s="15">
        <v>7</v>
      </c>
      <c r="L95" s="15"/>
      <c r="M95" s="15"/>
      <c r="N95" s="16">
        <f t="shared" si="1"/>
        <v>7</v>
      </c>
      <c r="O95" s="17"/>
      <c r="P95" s="11"/>
    </row>
    <row r="96" spans="1:16" ht="13.5" customHeight="1">
      <c r="A96" s="12" t="s">
        <v>9</v>
      </c>
      <c r="B96" s="13" t="str">
        <f t="shared" si="0"/>
        <v xml:space="preserve">Слюсарь Кирилл </v>
      </c>
      <c r="C96" s="13" t="s">
        <v>336</v>
      </c>
      <c r="D96" s="13" t="s">
        <v>153</v>
      </c>
      <c r="E96" s="13" t="s">
        <v>154</v>
      </c>
      <c r="F96" s="13" t="s">
        <v>56</v>
      </c>
      <c r="G96" s="13" t="s">
        <v>10</v>
      </c>
      <c r="H96" s="14">
        <v>5</v>
      </c>
      <c r="I96" s="13" t="s">
        <v>330</v>
      </c>
      <c r="J96" s="23"/>
      <c r="K96" s="15">
        <v>7</v>
      </c>
      <c r="L96" s="15"/>
      <c r="M96" s="15">
        <v>0</v>
      </c>
      <c r="N96" s="16">
        <f t="shared" si="1"/>
        <v>7</v>
      </c>
      <c r="O96" s="17"/>
      <c r="P96" s="11"/>
    </row>
    <row r="97" spans="1:16" ht="13.5" customHeight="1">
      <c r="A97" s="12" t="s">
        <v>9</v>
      </c>
      <c r="B97" s="13" t="str">
        <f t="shared" si="0"/>
        <v xml:space="preserve">Царев Дмитрий </v>
      </c>
      <c r="C97" s="13" t="s">
        <v>337</v>
      </c>
      <c r="D97" s="13" t="s">
        <v>333</v>
      </c>
      <c r="E97" s="13" t="s">
        <v>154</v>
      </c>
      <c r="F97" s="13" t="s">
        <v>56</v>
      </c>
      <c r="G97" s="13" t="s">
        <v>10</v>
      </c>
      <c r="H97" s="14">
        <v>5</v>
      </c>
      <c r="I97" s="13" t="s">
        <v>330</v>
      </c>
      <c r="J97" s="15">
        <v>0</v>
      </c>
      <c r="K97" s="15">
        <v>7</v>
      </c>
      <c r="L97" s="15">
        <v>0</v>
      </c>
      <c r="M97" s="15"/>
      <c r="N97" s="16">
        <f t="shared" si="1"/>
        <v>7</v>
      </c>
      <c r="O97" s="17"/>
      <c r="P97" s="11"/>
    </row>
    <row r="98" spans="1:16" ht="13.5" customHeight="1">
      <c r="A98" s="12" t="s">
        <v>9</v>
      </c>
      <c r="B98" s="18" t="str">
        <f t="shared" si="0"/>
        <v xml:space="preserve">Ощепкова Варвара </v>
      </c>
      <c r="C98" s="18" t="s">
        <v>338</v>
      </c>
      <c r="D98" s="18" t="s">
        <v>211</v>
      </c>
      <c r="E98" s="18" t="s">
        <v>246</v>
      </c>
      <c r="F98" s="18" t="s">
        <v>50</v>
      </c>
      <c r="G98" s="18" t="s">
        <v>10</v>
      </c>
      <c r="H98" s="19">
        <v>5</v>
      </c>
      <c r="I98" s="18" t="s">
        <v>330</v>
      </c>
      <c r="J98" s="20">
        <v>0</v>
      </c>
      <c r="K98" s="20">
        <v>7</v>
      </c>
      <c r="L98" s="20"/>
      <c r="M98" s="20">
        <v>0</v>
      </c>
      <c r="N98" s="21">
        <f t="shared" si="1"/>
        <v>7</v>
      </c>
      <c r="O98" s="25"/>
      <c r="P98" s="11"/>
    </row>
    <row r="99" spans="1:16" ht="13.5" customHeight="1">
      <c r="A99" s="12" t="s">
        <v>9</v>
      </c>
      <c r="B99" s="18" t="str">
        <f t="shared" si="0"/>
        <v xml:space="preserve">Огородникова Ярослава </v>
      </c>
      <c r="C99" s="18" t="s">
        <v>339</v>
      </c>
      <c r="D99" s="18" t="s">
        <v>340</v>
      </c>
      <c r="E99" s="18" t="s">
        <v>136</v>
      </c>
      <c r="F99" s="18" t="s">
        <v>50</v>
      </c>
      <c r="G99" s="18" t="s">
        <v>10</v>
      </c>
      <c r="H99" s="19">
        <v>5</v>
      </c>
      <c r="I99" s="18" t="s">
        <v>330</v>
      </c>
      <c r="J99" s="20">
        <v>0</v>
      </c>
      <c r="K99" s="20">
        <v>0</v>
      </c>
      <c r="L99" s="20"/>
      <c r="M99" s="20"/>
      <c r="N99" s="21">
        <f t="shared" si="1"/>
        <v>0</v>
      </c>
      <c r="O99" s="26"/>
      <c r="P99" s="11"/>
    </row>
    <row r="100" spans="1:16" ht="13.5" customHeight="1">
      <c r="A100" s="12" t="s">
        <v>9</v>
      </c>
      <c r="B100" s="18" t="str">
        <f t="shared" si="0"/>
        <v xml:space="preserve">Шуликова Арина </v>
      </c>
      <c r="C100" s="18" t="s">
        <v>341</v>
      </c>
      <c r="D100" s="18" t="s">
        <v>342</v>
      </c>
      <c r="E100" s="18" t="s">
        <v>227</v>
      </c>
      <c r="F100" s="18" t="s">
        <v>50</v>
      </c>
      <c r="G100" s="18" t="s">
        <v>10</v>
      </c>
      <c r="H100" s="19">
        <v>5</v>
      </c>
      <c r="I100" s="18" t="s">
        <v>330</v>
      </c>
      <c r="J100" s="20">
        <v>0</v>
      </c>
      <c r="K100" s="20">
        <v>0</v>
      </c>
      <c r="L100" s="20">
        <v>0</v>
      </c>
      <c r="M100" s="20">
        <v>0</v>
      </c>
      <c r="N100" s="21">
        <f t="shared" si="1"/>
        <v>0</v>
      </c>
      <c r="O100" s="25"/>
      <c r="P100" s="11"/>
    </row>
    <row r="101" spans="1:16" ht="13.5" customHeight="1">
      <c r="A101" s="12" t="s">
        <v>9</v>
      </c>
      <c r="B101" s="13" t="str">
        <f t="shared" si="0"/>
        <v xml:space="preserve">Ивлева Екатерина </v>
      </c>
      <c r="C101" s="13" t="s">
        <v>343</v>
      </c>
      <c r="D101" s="13" t="s">
        <v>344</v>
      </c>
      <c r="E101" s="13" t="s">
        <v>227</v>
      </c>
      <c r="F101" s="13" t="s">
        <v>58</v>
      </c>
      <c r="G101" s="13" t="s">
        <v>10</v>
      </c>
      <c r="H101" s="14">
        <v>6</v>
      </c>
      <c r="I101" s="13" t="s">
        <v>330</v>
      </c>
      <c r="J101" s="15">
        <v>0</v>
      </c>
      <c r="K101" s="15">
        <v>7</v>
      </c>
      <c r="L101" s="15"/>
      <c r="M101" s="15">
        <v>0</v>
      </c>
      <c r="N101" s="16">
        <f t="shared" si="1"/>
        <v>7</v>
      </c>
      <c r="O101" s="27"/>
      <c r="P101" s="11"/>
    </row>
    <row r="102" spans="1:16" ht="13.5" customHeight="1">
      <c r="A102" s="12" t="s">
        <v>9</v>
      </c>
      <c r="B102" s="13" t="str">
        <f t="shared" si="0"/>
        <v xml:space="preserve">Жакупова Кира </v>
      </c>
      <c r="C102" s="13" t="s">
        <v>345</v>
      </c>
      <c r="D102" s="13" t="s">
        <v>346</v>
      </c>
      <c r="E102" s="13" t="s">
        <v>347</v>
      </c>
      <c r="F102" s="13" t="s">
        <v>58</v>
      </c>
      <c r="G102" s="13" t="s">
        <v>10</v>
      </c>
      <c r="H102" s="14">
        <v>6</v>
      </c>
      <c r="I102" s="13" t="s">
        <v>330</v>
      </c>
      <c r="J102" s="15">
        <v>0</v>
      </c>
      <c r="K102" s="15">
        <v>0</v>
      </c>
      <c r="L102" s="15">
        <v>0</v>
      </c>
      <c r="M102" s="15"/>
      <c r="N102" s="16">
        <f t="shared" si="1"/>
        <v>0</v>
      </c>
      <c r="O102" s="27"/>
      <c r="P102" s="11"/>
    </row>
    <row r="103" spans="1:16" ht="13.5" customHeight="1">
      <c r="A103" s="12" t="s">
        <v>9</v>
      </c>
      <c r="B103" s="13" t="str">
        <f t="shared" si="0"/>
        <v xml:space="preserve">Чикирев Никита </v>
      </c>
      <c r="C103" s="13" t="s">
        <v>348</v>
      </c>
      <c r="D103" s="13" t="s">
        <v>126</v>
      </c>
      <c r="E103" s="13" t="s">
        <v>349</v>
      </c>
      <c r="F103" s="13" t="s">
        <v>58</v>
      </c>
      <c r="G103" s="13" t="s">
        <v>10</v>
      </c>
      <c r="H103" s="14">
        <v>6</v>
      </c>
      <c r="I103" s="13" t="s">
        <v>330</v>
      </c>
      <c r="J103" s="15">
        <v>0</v>
      </c>
      <c r="K103" s="15">
        <v>0</v>
      </c>
      <c r="L103" s="15">
        <v>0</v>
      </c>
      <c r="M103" s="15">
        <v>0</v>
      </c>
      <c r="N103" s="16">
        <f t="shared" si="1"/>
        <v>0</v>
      </c>
      <c r="O103" s="27"/>
      <c r="P103" s="11"/>
    </row>
    <row r="104" spans="1:16" ht="13.5" customHeight="1">
      <c r="A104" s="12" t="s">
        <v>9</v>
      </c>
      <c r="B104" s="18" t="str">
        <f t="shared" si="0"/>
        <v xml:space="preserve">Черноморченко Григорий </v>
      </c>
      <c r="C104" s="18" t="s">
        <v>350</v>
      </c>
      <c r="D104" s="18" t="s">
        <v>351</v>
      </c>
      <c r="E104" s="18" t="s">
        <v>352</v>
      </c>
      <c r="F104" s="18" t="s">
        <v>62</v>
      </c>
      <c r="G104" s="18" t="s">
        <v>10</v>
      </c>
      <c r="H104" s="19">
        <v>6</v>
      </c>
      <c r="I104" s="18" t="s">
        <v>330</v>
      </c>
      <c r="J104" s="20">
        <v>0</v>
      </c>
      <c r="K104" s="20">
        <v>7</v>
      </c>
      <c r="L104" s="20">
        <v>0</v>
      </c>
      <c r="M104" s="20">
        <v>0</v>
      </c>
      <c r="N104" s="21">
        <f t="shared" si="1"/>
        <v>7</v>
      </c>
      <c r="O104" s="28"/>
      <c r="P104" s="11"/>
    </row>
    <row r="105" spans="1:16" ht="13.5" customHeight="1">
      <c r="A105" s="12" t="s">
        <v>9</v>
      </c>
      <c r="B105" s="18" t="str">
        <f t="shared" si="0"/>
        <v xml:space="preserve">Ни Артём </v>
      </c>
      <c r="C105" s="18" t="s">
        <v>353</v>
      </c>
      <c r="D105" s="18" t="s">
        <v>354</v>
      </c>
      <c r="E105" s="18" t="s">
        <v>215</v>
      </c>
      <c r="F105" s="18" t="s">
        <v>62</v>
      </c>
      <c r="G105" s="18" t="s">
        <v>10</v>
      </c>
      <c r="H105" s="19">
        <v>6</v>
      </c>
      <c r="I105" s="18" t="s">
        <v>330</v>
      </c>
      <c r="J105" s="20">
        <v>0</v>
      </c>
      <c r="K105" s="20">
        <v>0</v>
      </c>
      <c r="L105" s="20"/>
      <c r="M105" s="20">
        <v>0</v>
      </c>
      <c r="N105" s="21">
        <f t="shared" si="1"/>
        <v>0</v>
      </c>
      <c r="O105" s="25"/>
      <c r="P105" s="11"/>
    </row>
    <row r="106" spans="1:16" ht="13.5" customHeight="1">
      <c r="A106" s="12" t="s">
        <v>9</v>
      </c>
      <c r="B106" s="18" t="str">
        <f t="shared" si="0"/>
        <v xml:space="preserve">Плиткина Лилия </v>
      </c>
      <c r="C106" s="18" t="s">
        <v>355</v>
      </c>
      <c r="D106" s="18" t="s">
        <v>356</v>
      </c>
      <c r="E106" s="18" t="s">
        <v>357</v>
      </c>
      <c r="F106" s="18" t="s">
        <v>62</v>
      </c>
      <c r="G106" s="18" t="s">
        <v>10</v>
      </c>
      <c r="H106" s="19">
        <v>6</v>
      </c>
      <c r="I106" s="18" t="s">
        <v>330</v>
      </c>
      <c r="J106" s="24"/>
      <c r="K106" s="20">
        <v>0</v>
      </c>
      <c r="L106" s="20">
        <v>0</v>
      </c>
      <c r="M106" s="20"/>
      <c r="N106" s="21">
        <f t="shared" si="1"/>
        <v>0</v>
      </c>
      <c r="O106" s="25"/>
      <c r="P106" s="11"/>
    </row>
    <row r="107" spans="1:16" ht="13.5" customHeight="1">
      <c r="A107" s="12" t="s">
        <v>9</v>
      </c>
      <c r="B107" s="13" t="str">
        <f t="shared" si="0"/>
        <v xml:space="preserve">Русанов Илья </v>
      </c>
      <c r="C107" s="13" t="s">
        <v>358</v>
      </c>
      <c r="D107" s="13" t="s">
        <v>163</v>
      </c>
      <c r="E107" s="13" t="s">
        <v>157</v>
      </c>
      <c r="F107" s="13" t="s">
        <v>34</v>
      </c>
      <c r="G107" s="13" t="s">
        <v>10</v>
      </c>
      <c r="H107" s="14">
        <v>6</v>
      </c>
      <c r="I107" s="13" t="s">
        <v>330</v>
      </c>
      <c r="J107" s="15">
        <v>0</v>
      </c>
      <c r="K107" s="15">
        <v>7</v>
      </c>
      <c r="L107" s="15">
        <v>0</v>
      </c>
      <c r="M107" s="15">
        <v>7</v>
      </c>
      <c r="N107" s="16">
        <f t="shared" si="1"/>
        <v>14</v>
      </c>
      <c r="O107" s="17" t="s">
        <v>15</v>
      </c>
      <c r="P107" s="11"/>
    </row>
    <row r="108" spans="1:16" ht="13.5" customHeight="1">
      <c r="A108" s="12" t="s">
        <v>9</v>
      </c>
      <c r="B108" s="13" t="str">
        <f t="shared" si="0"/>
        <v xml:space="preserve">Карпушин Денис </v>
      </c>
      <c r="C108" s="13" t="s">
        <v>359</v>
      </c>
      <c r="D108" s="13" t="s">
        <v>132</v>
      </c>
      <c r="E108" s="13" t="s">
        <v>157</v>
      </c>
      <c r="F108" s="13" t="s">
        <v>34</v>
      </c>
      <c r="G108" s="13" t="s">
        <v>10</v>
      </c>
      <c r="H108" s="14">
        <v>6</v>
      </c>
      <c r="I108" s="13" t="s">
        <v>330</v>
      </c>
      <c r="J108" s="23"/>
      <c r="K108" s="15">
        <v>7</v>
      </c>
      <c r="L108" s="15"/>
      <c r="M108" s="15">
        <v>0</v>
      </c>
      <c r="N108" s="16">
        <f t="shared" si="1"/>
        <v>7</v>
      </c>
      <c r="O108" s="29"/>
      <c r="P108" s="11"/>
    </row>
    <row r="109" spans="1:16" ht="13.5" customHeight="1">
      <c r="A109" s="12" t="s">
        <v>9</v>
      </c>
      <c r="B109" s="13" t="str">
        <f t="shared" si="0"/>
        <v xml:space="preserve">Мальцев Роман </v>
      </c>
      <c r="C109" s="13" t="s">
        <v>255</v>
      </c>
      <c r="D109" s="13" t="s">
        <v>360</v>
      </c>
      <c r="E109" s="13" t="s">
        <v>361</v>
      </c>
      <c r="F109" s="13" t="s">
        <v>34</v>
      </c>
      <c r="G109" s="13" t="s">
        <v>10</v>
      </c>
      <c r="H109" s="14">
        <v>6</v>
      </c>
      <c r="I109" s="13" t="s">
        <v>330</v>
      </c>
      <c r="J109" s="15">
        <v>0</v>
      </c>
      <c r="K109" s="15">
        <v>0</v>
      </c>
      <c r="L109" s="15">
        <v>0</v>
      </c>
      <c r="M109" s="15">
        <v>0</v>
      </c>
      <c r="N109" s="16">
        <f t="shared" si="1"/>
        <v>0</v>
      </c>
      <c r="O109" s="29"/>
      <c r="P109" s="11"/>
    </row>
    <row r="110" spans="1:16" ht="13.5" customHeight="1">
      <c r="A110" s="12" t="s">
        <v>9</v>
      </c>
      <c r="B110" s="18" t="str">
        <f t="shared" si="0"/>
        <v xml:space="preserve">Кузнецов Вадим </v>
      </c>
      <c r="C110" s="18" t="s">
        <v>362</v>
      </c>
      <c r="D110" s="18" t="s">
        <v>304</v>
      </c>
      <c r="E110" s="18" t="s">
        <v>120</v>
      </c>
      <c r="F110" s="18" t="s">
        <v>8</v>
      </c>
      <c r="G110" s="18" t="s">
        <v>10</v>
      </c>
      <c r="H110" s="19">
        <v>7</v>
      </c>
      <c r="I110" s="18" t="s">
        <v>330</v>
      </c>
      <c r="J110" s="20">
        <v>5</v>
      </c>
      <c r="K110" s="20">
        <v>7</v>
      </c>
      <c r="L110" s="20">
        <v>3</v>
      </c>
      <c r="M110" s="20">
        <v>0</v>
      </c>
      <c r="N110" s="21">
        <f t="shared" si="1"/>
        <v>15</v>
      </c>
      <c r="O110" s="22" t="s">
        <v>15</v>
      </c>
      <c r="P110" s="11"/>
    </row>
    <row r="111" spans="1:16" ht="13.5" customHeight="1">
      <c r="A111" s="12" t="s">
        <v>9</v>
      </c>
      <c r="B111" s="18" t="str">
        <f t="shared" si="0"/>
        <v xml:space="preserve">Гильманова Лейла </v>
      </c>
      <c r="C111" s="18" t="s">
        <v>363</v>
      </c>
      <c r="D111" s="18" t="s">
        <v>364</v>
      </c>
      <c r="E111" s="18" t="s">
        <v>347</v>
      </c>
      <c r="F111" s="18" t="s">
        <v>8</v>
      </c>
      <c r="G111" s="18" t="s">
        <v>10</v>
      </c>
      <c r="H111" s="19">
        <v>7</v>
      </c>
      <c r="I111" s="18" t="s">
        <v>330</v>
      </c>
      <c r="J111" s="24"/>
      <c r="K111" s="20">
        <v>7</v>
      </c>
      <c r="L111" s="20">
        <v>7</v>
      </c>
      <c r="M111" s="20"/>
      <c r="N111" s="21">
        <f t="shared" si="1"/>
        <v>14</v>
      </c>
      <c r="O111" s="22" t="s">
        <v>15</v>
      </c>
      <c r="P111" s="11"/>
    </row>
    <row r="112" spans="1:16" ht="13.5" customHeight="1">
      <c r="A112" s="12" t="s">
        <v>9</v>
      </c>
      <c r="B112" s="18" t="str">
        <f t="shared" si="0"/>
        <v xml:space="preserve">Гаязов Тимур </v>
      </c>
      <c r="C112" s="18" t="s">
        <v>365</v>
      </c>
      <c r="D112" s="18" t="s">
        <v>366</v>
      </c>
      <c r="E112" s="18" t="s">
        <v>367</v>
      </c>
      <c r="F112" s="18" t="s">
        <v>8</v>
      </c>
      <c r="G112" s="18" t="s">
        <v>10</v>
      </c>
      <c r="H112" s="19">
        <v>7</v>
      </c>
      <c r="I112" s="18" t="s">
        <v>330</v>
      </c>
      <c r="J112" s="20"/>
      <c r="K112" s="20">
        <v>7</v>
      </c>
      <c r="L112" s="20">
        <v>3</v>
      </c>
      <c r="M112" s="20">
        <v>0</v>
      </c>
      <c r="N112" s="21">
        <f t="shared" si="1"/>
        <v>10</v>
      </c>
      <c r="O112" s="28"/>
      <c r="P112" s="11"/>
    </row>
    <row r="113" spans="1:16" ht="13.5" customHeight="1">
      <c r="A113" s="12" t="s">
        <v>9</v>
      </c>
      <c r="B113" s="13" t="str">
        <f t="shared" si="0"/>
        <v xml:space="preserve">Куприянова Софья </v>
      </c>
      <c r="C113" s="13" t="s">
        <v>368</v>
      </c>
      <c r="D113" s="13" t="s">
        <v>369</v>
      </c>
      <c r="E113" s="13" t="s">
        <v>147</v>
      </c>
      <c r="F113" s="13" t="s">
        <v>22</v>
      </c>
      <c r="G113" s="13" t="s">
        <v>10</v>
      </c>
      <c r="H113" s="14">
        <v>7</v>
      </c>
      <c r="I113" s="13" t="s">
        <v>330</v>
      </c>
      <c r="J113" s="23"/>
      <c r="K113" s="15">
        <v>7</v>
      </c>
      <c r="L113" s="15"/>
      <c r="M113" s="15">
        <v>3</v>
      </c>
      <c r="N113" s="16">
        <f t="shared" si="1"/>
        <v>10</v>
      </c>
      <c r="O113" s="29"/>
      <c r="P113" s="11"/>
    </row>
    <row r="114" spans="1:16" ht="13.5" customHeight="1">
      <c r="A114" s="12" t="s">
        <v>9</v>
      </c>
      <c r="B114" s="13" t="str">
        <f t="shared" si="0"/>
        <v xml:space="preserve">Кызылов Савелий </v>
      </c>
      <c r="C114" s="13" t="s">
        <v>370</v>
      </c>
      <c r="D114" s="13" t="s">
        <v>250</v>
      </c>
      <c r="E114" s="13" t="s">
        <v>254</v>
      </c>
      <c r="F114" s="13" t="s">
        <v>22</v>
      </c>
      <c r="G114" s="13" t="s">
        <v>10</v>
      </c>
      <c r="H114" s="14">
        <v>7</v>
      </c>
      <c r="I114" s="13" t="s">
        <v>330</v>
      </c>
      <c r="J114" s="15">
        <v>0</v>
      </c>
      <c r="K114" s="15">
        <v>7</v>
      </c>
      <c r="L114" s="15">
        <v>2</v>
      </c>
      <c r="M114" s="15">
        <v>0</v>
      </c>
      <c r="N114" s="16">
        <f t="shared" si="1"/>
        <v>9</v>
      </c>
      <c r="O114" s="29"/>
      <c r="P114" s="11"/>
    </row>
    <row r="115" spans="1:16" ht="13.5" customHeight="1">
      <c r="A115" s="12" t="s">
        <v>9</v>
      </c>
      <c r="B115" s="13" t="str">
        <f t="shared" si="0"/>
        <v xml:space="preserve">Клеоновская Софья </v>
      </c>
      <c r="C115" s="13" t="s">
        <v>371</v>
      </c>
      <c r="D115" s="13" t="s">
        <v>369</v>
      </c>
      <c r="E115" s="13" t="s">
        <v>188</v>
      </c>
      <c r="F115" s="13" t="s">
        <v>22</v>
      </c>
      <c r="G115" s="13" t="s">
        <v>10</v>
      </c>
      <c r="H115" s="14">
        <v>7</v>
      </c>
      <c r="I115" s="13" t="s">
        <v>330</v>
      </c>
      <c r="J115" s="15">
        <v>0</v>
      </c>
      <c r="K115" s="15"/>
      <c r="L115" s="15">
        <v>4</v>
      </c>
      <c r="M115" s="15"/>
      <c r="N115" s="16">
        <f t="shared" si="1"/>
        <v>4</v>
      </c>
      <c r="O115" s="29"/>
      <c r="P115" s="11"/>
    </row>
    <row r="116" spans="1:16" ht="13.5" customHeight="1">
      <c r="A116" s="12" t="s">
        <v>9</v>
      </c>
      <c r="B116" s="18" t="str">
        <f t="shared" si="0"/>
        <v xml:space="preserve">Дороднев Михаил </v>
      </c>
      <c r="C116" s="18" t="s">
        <v>372</v>
      </c>
      <c r="D116" s="18" t="s">
        <v>272</v>
      </c>
      <c r="E116" s="18" t="s">
        <v>133</v>
      </c>
      <c r="F116" s="18" t="s">
        <v>27</v>
      </c>
      <c r="G116" s="18" t="s">
        <v>10</v>
      </c>
      <c r="H116" s="19">
        <v>7</v>
      </c>
      <c r="I116" s="18" t="s">
        <v>330</v>
      </c>
      <c r="J116" s="20">
        <v>0</v>
      </c>
      <c r="K116" s="20">
        <v>7</v>
      </c>
      <c r="L116" s="20">
        <v>7</v>
      </c>
      <c r="M116" s="20">
        <v>0</v>
      </c>
      <c r="N116" s="21">
        <f t="shared" si="1"/>
        <v>14</v>
      </c>
      <c r="O116" s="22" t="s">
        <v>15</v>
      </c>
      <c r="P116" s="11"/>
    </row>
    <row r="117" spans="1:16" ht="13.5" customHeight="1">
      <c r="A117" s="12" t="s">
        <v>9</v>
      </c>
      <c r="B117" s="18" t="str">
        <f t="shared" si="0"/>
        <v xml:space="preserve">Полушкина Дарья </v>
      </c>
      <c r="C117" s="18" t="s">
        <v>373</v>
      </c>
      <c r="D117" s="18" t="s">
        <v>374</v>
      </c>
      <c r="E117" s="18" t="s">
        <v>246</v>
      </c>
      <c r="F117" s="18" t="s">
        <v>27</v>
      </c>
      <c r="G117" s="18" t="s">
        <v>10</v>
      </c>
      <c r="H117" s="19">
        <v>7</v>
      </c>
      <c r="I117" s="18" t="s">
        <v>330</v>
      </c>
      <c r="J117" s="20">
        <v>0</v>
      </c>
      <c r="K117" s="20">
        <v>7</v>
      </c>
      <c r="L117" s="20">
        <v>7</v>
      </c>
      <c r="M117" s="20">
        <v>0</v>
      </c>
      <c r="N117" s="21">
        <f t="shared" si="1"/>
        <v>14</v>
      </c>
      <c r="O117" s="22" t="s">
        <v>15</v>
      </c>
      <c r="P117" s="11"/>
    </row>
    <row r="118" spans="1:16" ht="13.5" customHeight="1">
      <c r="A118" s="12" t="s">
        <v>9</v>
      </c>
      <c r="B118" s="18" t="str">
        <f t="shared" si="0"/>
        <v xml:space="preserve">Мочихин Всеволод </v>
      </c>
      <c r="C118" s="18" t="s">
        <v>375</v>
      </c>
      <c r="D118" s="18" t="s">
        <v>376</v>
      </c>
      <c r="E118" s="18" t="s">
        <v>182</v>
      </c>
      <c r="F118" s="18" t="s">
        <v>27</v>
      </c>
      <c r="G118" s="18" t="s">
        <v>10</v>
      </c>
      <c r="H118" s="19">
        <v>7</v>
      </c>
      <c r="I118" s="18" t="s">
        <v>330</v>
      </c>
      <c r="J118" s="20">
        <v>0</v>
      </c>
      <c r="K118" s="20">
        <v>7</v>
      </c>
      <c r="L118" s="20">
        <v>3</v>
      </c>
      <c r="M118" s="20">
        <v>0</v>
      </c>
      <c r="N118" s="21">
        <f t="shared" si="1"/>
        <v>10</v>
      </c>
      <c r="O118" s="28"/>
      <c r="P118" s="11"/>
    </row>
    <row r="119" spans="1:16" ht="13.5" customHeight="1">
      <c r="A119" s="12" t="s">
        <v>9</v>
      </c>
      <c r="B119" s="13" t="str">
        <f t="shared" si="0"/>
        <v xml:space="preserve">Царгасов Тимур </v>
      </c>
      <c r="C119" s="13" t="s">
        <v>377</v>
      </c>
      <c r="D119" s="13" t="s">
        <v>366</v>
      </c>
      <c r="E119" s="13" t="s">
        <v>367</v>
      </c>
      <c r="F119" s="13" t="s">
        <v>21</v>
      </c>
      <c r="G119" s="13" t="s">
        <v>10</v>
      </c>
      <c r="H119" s="14">
        <v>8</v>
      </c>
      <c r="I119" s="13" t="s">
        <v>330</v>
      </c>
      <c r="J119" s="15">
        <v>0</v>
      </c>
      <c r="K119" s="15">
        <v>7</v>
      </c>
      <c r="L119" s="15">
        <v>7</v>
      </c>
      <c r="M119" s="15">
        <v>7</v>
      </c>
      <c r="N119" s="16">
        <f t="shared" si="1"/>
        <v>21</v>
      </c>
      <c r="O119" s="17" t="s">
        <v>11</v>
      </c>
      <c r="P119" s="11"/>
    </row>
    <row r="120" spans="1:16" ht="13.5" customHeight="1">
      <c r="A120" s="12" t="s">
        <v>9</v>
      </c>
      <c r="B120" s="13" t="str">
        <f t="shared" si="0"/>
        <v xml:space="preserve">Борисенко Никита </v>
      </c>
      <c r="C120" s="13" t="s">
        <v>378</v>
      </c>
      <c r="D120" s="13" t="s">
        <v>126</v>
      </c>
      <c r="E120" s="13" t="s">
        <v>204</v>
      </c>
      <c r="F120" s="13" t="s">
        <v>21</v>
      </c>
      <c r="G120" s="13" t="s">
        <v>10</v>
      </c>
      <c r="H120" s="14">
        <v>8</v>
      </c>
      <c r="I120" s="13" t="s">
        <v>330</v>
      </c>
      <c r="J120" s="15">
        <v>0</v>
      </c>
      <c r="K120" s="15">
        <v>7</v>
      </c>
      <c r="L120" s="15"/>
      <c r="M120" s="15">
        <v>0</v>
      </c>
      <c r="N120" s="16">
        <f t="shared" si="1"/>
        <v>7</v>
      </c>
      <c r="O120" s="29"/>
      <c r="P120" s="11"/>
    </row>
    <row r="121" spans="1:16" ht="13.5" customHeight="1">
      <c r="A121" s="12" t="s">
        <v>9</v>
      </c>
      <c r="B121" s="13" t="str">
        <f t="shared" si="0"/>
        <v xml:space="preserve">Жильцов Сергей </v>
      </c>
      <c r="C121" s="13" t="s">
        <v>379</v>
      </c>
      <c r="D121" s="13" t="s">
        <v>310</v>
      </c>
      <c r="E121" s="13" t="s">
        <v>130</v>
      </c>
      <c r="F121" s="13" t="s">
        <v>21</v>
      </c>
      <c r="G121" s="13" t="s">
        <v>10</v>
      </c>
      <c r="H121" s="14">
        <v>8</v>
      </c>
      <c r="I121" s="13" t="s">
        <v>330</v>
      </c>
      <c r="J121" s="15">
        <v>0</v>
      </c>
      <c r="K121" s="15"/>
      <c r="L121" s="15">
        <v>6</v>
      </c>
      <c r="M121" s="15">
        <v>0</v>
      </c>
      <c r="N121" s="16">
        <f t="shared" si="1"/>
        <v>6</v>
      </c>
      <c r="O121" s="29"/>
      <c r="P121" s="11"/>
    </row>
    <row r="122" spans="1:16" ht="13.5" customHeight="1">
      <c r="A122" s="12" t="s">
        <v>9</v>
      </c>
      <c r="B122" s="18" t="str">
        <f t="shared" si="0"/>
        <v xml:space="preserve">Ченцова Алиса </v>
      </c>
      <c r="C122" s="18" t="s">
        <v>380</v>
      </c>
      <c r="D122" s="18" t="s">
        <v>263</v>
      </c>
      <c r="E122" s="18" t="s">
        <v>381</v>
      </c>
      <c r="F122" s="18" t="s">
        <v>13</v>
      </c>
      <c r="G122" s="18" t="s">
        <v>10</v>
      </c>
      <c r="H122" s="19">
        <v>8</v>
      </c>
      <c r="I122" s="18" t="s">
        <v>330</v>
      </c>
      <c r="J122" s="20">
        <v>0</v>
      </c>
      <c r="K122" s="20">
        <v>7</v>
      </c>
      <c r="L122" s="20">
        <v>7</v>
      </c>
      <c r="M122" s="20">
        <v>7</v>
      </c>
      <c r="N122" s="21">
        <f t="shared" si="1"/>
        <v>21</v>
      </c>
      <c r="O122" s="22" t="s">
        <v>11</v>
      </c>
      <c r="P122" s="11"/>
    </row>
    <row r="123" spans="1:16" ht="13.5" customHeight="1">
      <c r="A123" s="12" t="s">
        <v>9</v>
      </c>
      <c r="B123" s="18" t="str">
        <f t="shared" si="0"/>
        <v xml:space="preserve">Байгозин Даниил </v>
      </c>
      <c r="C123" s="18" t="s">
        <v>382</v>
      </c>
      <c r="D123" s="18" t="s">
        <v>229</v>
      </c>
      <c r="E123" s="18" t="s">
        <v>124</v>
      </c>
      <c r="F123" s="18" t="s">
        <v>13</v>
      </c>
      <c r="G123" s="18" t="s">
        <v>10</v>
      </c>
      <c r="H123" s="19">
        <v>8</v>
      </c>
      <c r="I123" s="18" t="s">
        <v>330</v>
      </c>
      <c r="J123" s="24"/>
      <c r="K123" s="20">
        <v>7</v>
      </c>
      <c r="L123" s="20">
        <v>7</v>
      </c>
      <c r="M123" s="20"/>
      <c r="N123" s="21">
        <f t="shared" si="1"/>
        <v>14</v>
      </c>
      <c r="O123" s="22" t="s">
        <v>15</v>
      </c>
      <c r="P123" s="11"/>
    </row>
    <row r="124" spans="1:16" ht="13.5" customHeight="1">
      <c r="A124" s="12" t="s">
        <v>9</v>
      </c>
      <c r="B124" s="18" t="str">
        <f t="shared" si="0"/>
        <v xml:space="preserve">Лесина Полина </v>
      </c>
      <c r="C124" s="18" t="s">
        <v>383</v>
      </c>
      <c r="D124" s="18" t="s">
        <v>384</v>
      </c>
      <c r="E124" s="18" t="s">
        <v>188</v>
      </c>
      <c r="F124" s="18" t="s">
        <v>13</v>
      </c>
      <c r="G124" s="18" t="s">
        <v>10</v>
      </c>
      <c r="H124" s="19">
        <v>8</v>
      </c>
      <c r="I124" s="18" t="s">
        <v>330</v>
      </c>
      <c r="J124" s="20">
        <v>0</v>
      </c>
      <c r="K124" s="20">
        <v>7</v>
      </c>
      <c r="L124" s="20">
        <v>2</v>
      </c>
      <c r="M124" s="20"/>
      <c r="N124" s="21">
        <f t="shared" si="1"/>
        <v>9</v>
      </c>
      <c r="O124" s="28"/>
      <c r="P124" s="11"/>
    </row>
    <row r="125" spans="1:16" ht="13.5" customHeight="1">
      <c r="A125" s="12" t="s">
        <v>9</v>
      </c>
      <c r="B125" s="13" t="str">
        <f t="shared" si="0"/>
        <v xml:space="preserve">Шестаков Сергей </v>
      </c>
      <c r="C125" s="13" t="s">
        <v>385</v>
      </c>
      <c r="D125" s="13" t="s">
        <v>310</v>
      </c>
      <c r="E125" s="13" t="s">
        <v>361</v>
      </c>
      <c r="F125" s="13" t="s">
        <v>14</v>
      </c>
      <c r="G125" s="13" t="s">
        <v>10</v>
      </c>
      <c r="H125" s="14">
        <v>8</v>
      </c>
      <c r="I125" s="13" t="s">
        <v>330</v>
      </c>
      <c r="J125" s="15">
        <v>0</v>
      </c>
      <c r="K125" s="15">
        <v>7</v>
      </c>
      <c r="L125" s="15">
        <v>7</v>
      </c>
      <c r="M125" s="15"/>
      <c r="N125" s="16">
        <f t="shared" si="1"/>
        <v>14</v>
      </c>
      <c r="O125" s="17" t="s">
        <v>15</v>
      </c>
      <c r="P125" s="11"/>
    </row>
    <row r="126" spans="1:16" ht="13.5" customHeight="1">
      <c r="A126" s="12" t="s">
        <v>9</v>
      </c>
      <c r="B126" s="13" t="str">
        <f t="shared" si="0"/>
        <v xml:space="preserve">Гаврилов Владислав </v>
      </c>
      <c r="C126" s="13" t="s">
        <v>386</v>
      </c>
      <c r="D126" s="13" t="s">
        <v>195</v>
      </c>
      <c r="E126" s="13" t="s">
        <v>215</v>
      </c>
      <c r="F126" s="13" t="s">
        <v>14</v>
      </c>
      <c r="G126" s="13" t="s">
        <v>10</v>
      </c>
      <c r="H126" s="14">
        <v>8</v>
      </c>
      <c r="I126" s="13" t="s">
        <v>330</v>
      </c>
      <c r="J126" s="23"/>
      <c r="K126" s="15">
        <v>7</v>
      </c>
      <c r="L126" s="15">
        <v>6</v>
      </c>
      <c r="M126" s="15"/>
      <c r="N126" s="16">
        <f t="shared" si="1"/>
        <v>13</v>
      </c>
      <c r="O126" s="17" t="s">
        <v>15</v>
      </c>
      <c r="P126" s="11"/>
    </row>
    <row r="127" spans="1:16" ht="13.5" customHeight="1">
      <c r="A127" s="12" t="s">
        <v>9</v>
      </c>
      <c r="B127" s="13" t="str">
        <f t="shared" si="0"/>
        <v xml:space="preserve">Хохряков Александр </v>
      </c>
      <c r="C127" s="13" t="s">
        <v>387</v>
      </c>
      <c r="D127" s="13" t="s">
        <v>201</v>
      </c>
      <c r="E127" s="13" t="s">
        <v>133</v>
      </c>
      <c r="F127" s="13" t="s">
        <v>14</v>
      </c>
      <c r="G127" s="13" t="s">
        <v>10</v>
      </c>
      <c r="H127" s="14">
        <v>8</v>
      </c>
      <c r="I127" s="13" t="s">
        <v>330</v>
      </c>
      <c r="J127" s="15">
        <v>0</v>
      </c>
      <c r="K127" s="15">
        <v>7</v>
      </c>
      <c r="L127" s="15">
        <v>2</v>
      </c>
      <c r="M127" s="15">
        <v>0</v>
      </c>
      <c r="N127" s="16">
        <f t="shared" si="1"/>
        <v>9</v>
      </c>
      <c r="O127" s="29"/>
      <c r="P127" s="11"/>
    </row>
    <row r="128" spans="1:16" ht="13.5" customHeight="1">
      <c r="A128" s="12" t="s">
        <v>9</v>
      </c>
      <c r="B128" s="30" t="str">
        <f t="shared" si="0"/>
        <v xml:space="preserve">Морозов Аркадий </v>
      </c>
      <c r="C128" s="30" t="s">
        <v>388</v>
      </c>
      <c r="D128" s="30" t="s">
        <v>389</v>
      </c>
      <c r="E128" s="30" t="s">
        <v>390</v>
      </c>
      <c r="F128" s="30" t="s">
        <v>20</v>
      </c>
      <c r="G128" s="30" t="s">
        <v>391</v>
      </c>
      <c r="H128" s="31">
        <v>7</v>
      </c>
      <c r="I128" s="30" t="s">
        <v>295</v>
      </c>
      <c r="J128" s="32">
        <v>0</v>
      </c>
      <c r="K128" s="32">
        <v>7</v>
      </c>
      <c r="L128" s="32">
        <v>7</v>
      </c>
      <c r="M128" s="32"/>
      <c r="N128" s="33">
        <f t="shared" si="1"/>
        <v>14</v>
      </c>
      <c r="O128" s="34" t="s">
        <v>15</v>
      </c>
      <c r="P128" s="11"/>
    </row>
    <row r="129" spans="1:16" ht="13.5" customHeight="1">
      <c r="A129" s="12" t="s">
        <v>9</v>
      </c>
      <c r="B129" s="30" t="str">
        <f t="shared" si="0"/>
        <v xml:space="preserve">Филиппов Никита </v>
      </c>
      <c r="C129" s="30" t="s">
        <v>392</v>
      </c>
      <c r="D129" s="30" t="s">
        <v>126</v>
      </c>
      <c r="E129" s="30" t="s">
        <v>393</v>
      </c>
      <c r="F129" s="30" t="s">
        <v>20</v>
      </c>
      <c r="G129" s="30" t="s">
        <v>394</v>
      </c>
      <c r="H129" s="31">
        <v>8</v>
      </c>
      <c r="I129" s="30" t="s">
        <v>395</v>
      </c>
      <c r="J129" s="32">
        <v>0</v>
      </c>
      <c r="K129" s="32">
        <v>7</v>
      </c>
      <c r="L129" s="32"/>
      <c r="M129" s="32">
        <v>0</v>
      </c>
      <c r="N129" s="33">
        <f t="shared" si="1"/>
        <v>7</v>
      </c>
      <c r="O129" s="34"/>
      <c r="P129" s="11"/>
    </row>
    <row r="130" spans="1:16" ht="13.5" customHeight="1">
      <c r="A130" s="12" t="s">
        <v>9</v>
      </c>
      <c r="B130" s="30" t="str">
        <f t="shared" si="0"/>
        <v xml:space="preserve">Вольнов Марк </v>
      </c>
      <c r="C130" s="30" t="s">
        <v>396</v>
      </c>
      <c r="D130" s="30" t="s">
        <v>397</v>
      </c>
      <c r="E130" s="30" t="s">
        <v>127</v>
      </c>
      <c r="F130" s="30" t="s">
        <v>20</v>
      </c>
      <c r="G130" s="30" t="s">
        <v>394</v>
      </c>
      <c r="H130" s="31">
        <v>7</v>
      </c>
      <c r="I130" s="30" t="s">
        <v>398</v>
      </c>
      <c r="J130" s="32">
        <v>0</v>
      </c>
      <c r="K130" s="32">
        <v>0</v>
      </c>
      <c r="L130" s="32">
        <v>2</v>
      </c>
      <c r="M130" s="32">
        <v>0</v>
      </c>
      <c r="N130" s="33">
        <f t="shared" si="1"/>
        <v>2</v>
      </c>
      <c r="O130" s="34"/>
      <c r="P130" s="11"/>
    </row>
    <row r="131" spans="1:16" ht="13.5" customHeight="1">
      <c r="A131" s="12" t="s">
        <v>9</v>
      </c>
      <c r="B131" s="13" t="str">
        <f t="shared" si="0"/>
        <v xml:space="preserve">Степанова Вероника </v>
      </c>
      <c r="C131" s="13" t="s">
        <v>399</v>
      </c>
      <c r="D131" s="13" t="s">
        <v>142</v>
      </c>
      <c r="E131" s="13" t="s">
        <v>246</v>
      </c>
      <c r="F131" s="13" t="s">
        <v>20</v>
      </c>
      <c r="G131" s="13" t="s">
        <v>64</v>
      </c>
      <c r="H131" s="14">
        <v>8</v>
      </c>
      <c r="I131" s="13" t="s">
        <v>400</v>
      </c>
      <c r="J131" s="15">
        <v>0</v>
      </c>
      <c r="K131" s="15">
        <v>7</v>
      </c>
      <c r="L131" s="15">
        <v>0</v>
      </c>
      <c r="M131" s="15">
        <v>0</v>
      </c>
      <c r="N131" s="16">
        <f t="shared" si="1"/>
        <v>7</v>
      </c>
      <c r="O131" s="17"/>
      <c r="P131" s="11"/>
    </row>
    <row r="132" spans="1:16" ht="13.5" customHeight="1">
      <c r="A132" s="12" t="s">
        <v>9</v>
      </c>
      <c r="B132" s="13" t="str">
        <f t="shared" si="0"/>
        <v xml:space="preserve">Дуничкина Мария </v>
      </c>
      <c r="C132" s="13" t="s">
        <v>401</v>
      </c>
      <c r="D132" s="13" t="s">
        <v>245</v>
      </c>
      <c r="E132" s="13" t="s">
        <v>402</v>
      </c>
      <c r="F132" s="13" t="s">
        <v>20</v>
      </c>
      <c r="G132" s="13" t="s">
        <v>64</v>
      </c>
      <c r="H132" s="14">
        <v>7</v>
      </c>
      <c r="I132" s="13" t="s">
        <v>400</v>
      </c>
      <c r="J132" s="15">
        <v>0</v>
      </c>
      <c r="K132" s="15">
        <v>0</v>
      </c>
      <c r="L132" s="15"/>
      <c r="M132" s="15">
        <v>0</v>
      </c>
      <c r="N132" s="16">
        <f t="shared" si="1"/>
        <v>0</v>
      </c>
      <c r="O132" s="17"/>
      <c r="P132" s="11"/>
    </row>
    <row r="133" spans="1:16" ht="13.5" customHeight="1">
      <c r="A133" s="12" t="s">
        <v>9</v>
      </c>
      <c r="B133" s="13" t="str">
        <f t="shared" si="0"/>
        <v xml:space="preserve">Павловская Маргарита </v>
      </c>
      <c r="C133" s="13" t="s">
        <v>403</v>
      </c>
      <c r="D133" s="13" t="s">
        <v>404</v>
      </c>
      <c r="E133" s="13" t="s">
        <v>139</v>
      </c>
      <c r="F133" s="13" t="s">
        <v>20</v>
      </c>
      <c r="G133" s="13" t="s">
        <v>64</v>
      </c>
      <c r="H133" s="14">
        <v>8</v>
      </c>
      <c r="I133" s="13" t="s">
        <v>400</v>
      </c>
      <c r="J133" s="15">
        <v>0</v>
      </c>
      <c r="K133" s="15">
        <v>0</v>
      </c>
      <c r="L133" s="15"/>
      <c r="M133" s="15">
        <v>0</v>
      </c>
      <c r="N133" s="16">
        <f t="shared" si="1"/>
        <v>0</v>
      </c>
      <c r="O133" s="17"/>
      <c r="P133" s="11"/>
    </row>
    <row r="134" spans="1:16" ht="13.5" customHeight="1">
      <c r="A134" s="12" t="s">
        <v>9</v>
      </c>
      <c r="B134" s="18" t="str">
        <f t="shared" si="0"/>
        <v xml:space="preserve">Кошелева Евгения </v>
      </c>
      <c r="C134" s="18" t="s">
        <v>405</v>
      </c>
      <c r="D134" s="18" t="s">
        <v>406</v>
      </c>
      <c r="E134" s="18" t="s">
        <v>407</v>
      </c>
      <c r="F134" s="18" t="s">
        <v>48</v>
      </c>
      <c r="G134" s="18" t="s">
        <v>12</v>
      </c>
      <c r="H134" s="19">
        <v>6</v>
      </c>
      <c r="I134" s="18" t="s">
        <v>121</v>
      </c>
      <c r="J134" s="20">
        <v>0</v>
      </c>
      <c r="K134" s="20">
        <v>7</v>
      </c>
      <c r="L134" s="20">
        <v>0</v>
      </c>
      <c r="M134" s="20">
        <v>0</v>
      </c>
      <c r="N134" s="21">
        <f t="shared" si="1"/>
        <v>7</v>
      </c>
      <c r="O134" s="22"/>
      <c r="P134" s="11"/>
    </row>
    <row r="135" spans="1:16" ht="13.5" customHeight="1">
      <c r="A135" s="12" t="s">
        <v>9</v>
      </c>
      <c r="B135" s="18" t="str">
        <f t="shared" si="0"/>
        <v xml:space="preserve">Харламов Максим </v>
      </c>
      <c r="C135" s="18" t="s">
        <v>408</v>
      </c>
      <c r="D135" s="18" t="s">
        <v>167</v>
      </c>
      <c r="E135" s="18" t="s">
        <v>238</v>
      </c>
      <c r="F135" s="18" t="s">
        <v>48</v>
      </c>
      <c r="G135" s="18" t="s">
        <v>12</v>
      </c>
      <c r="H135" s="19">
        <v>6</v>
      </c>
      <c r="I135" s="18" t="s">
        <v>121</v>
      </c>
      <c r="J135" s="20">
        <v>0</v>
      </c>
      <c r="K135" s="20">
        <v>7</v>
      </c>
      <c r="L135" s="20">
        <v>0</v>
      </c>
      <c r="M135" s="20">
        <v>0</v>
      </c>
      <c r="N135" s="21">
        <f t="shared" si="1"/>
        <v>7</v>
      </c>
      <c r="O135" s="22"/>
      <c r="P135" s="11"/>
    </row>
    <row r="136" spans="1:16" ht="13.5" customHeight="1">
      <c r="A136" s="12" t="s">
        <v>9</v>
      </c>
      <c r="B136" s="18" t="str">
        <f t="shared" si="0"/>
        <v xml:space="preserve">Кораблев Данил </v>
      </c>
      <c r="C136" s="18" t="s">
        <v>409</v>
      </c>
      <c r="D136" s="18" t="s">
        <v>219</v>
      </c>
      <c r="E136" s="18" t="s">
        <v>127</v>
      </c>
      <c r="F136" s="18" t="s">
        <v>48</v>
      </c>
      <c r="G136" s="18" t="s">
        <v>12</v>
      </c>
      <c r="H136" s="19">
        <v>6</v>
      </c>
      <c r="I136" s="18" t="s">
        <v>121</v>
      </c>
      <c r="J136" s="20">
        <v>0</v>
      </c>
      <c r="K136" s="20"/>
      <c r="L136" s="20">
        <v>0</v>
      </c>
      <c r="M136" s="20">
        <v>0</v>
      </c>
      <c r="N136" s="21">
        <f t="shared" si="1"/>
        <v>0</v>
      </c>
      <c r="O136" s="22"/>
      <c r="P136" s="11"/>
    </row>
    <row r="137" spans="1:16" ht="13.5" customHeight="1">
      <c r="A137" s="12" t="s">
        <v>9</v>
      </c>
      <c r="B137" s="13" t="str">
        <f t="shared" si="0"/>
        <v xml:space="preserve">Беляков Лев </v>
      </c>
      <c r="C137" s="13" t="s">
        <v>410</v>
      </c>
      <c r="D137" s="13" t="s">
        <v>411</v>
      </c>
      <c r="E137" s="13" t="s">
        <v>361</v>
      </c>
      <c r="F137" s="13" t="s">
        <v>40</v>
      </c>
      <c r="G137" s="13" t="s">
        <v>26</v>
      </c>
      <c r="H137" s="14">
        <v>7</v>
      </c>
      <c r="I137" s="13" t="s">
        <v>223</v>
      </c>
      <c r="J137" s="15">
        <v>0</v>
      </c>
      <c r="K137" s="15">
        <v>7</v>
      </c>
      <c r="L137" s="15"/>
      <c r="M137" s="15">
        <v>0</v>
      </c>
      <c r="N137" s="16">
        <f t="shared" si="1"/>
        <v>7</v>
      </c>
      <c r="O137" s="17"/>
      <c r="P137" s="11"/>
    </row>
    <row r="138" spans="1:16" ht="13.5" customHeight="1">
      <c r="A138" s="12" t="s">
        <v>9</v>
      </c>
      <c r="B138" s="13" t="str">
        <f t="shared" si="0"/>
        <v xml:space="preserve">Жвакин Данил </v>
      </c>
      <c r="C138" s="13" t="s">
        <v>412</v>
      </c>
      <c r="D138" s="13" t="s">
        <v>219</v>
      </c>
      <c r="E138" s="13" t="s">
        <v>273</v>
      </c>
      <c r="F138" s="13" t="s">
        <v>40</v>
      </c>
      <c r="G138" s="13" t="s">
        <v>26</v>
      </c>
      <c r="H138" s="14">
        <v>7</v>
      </c>
      <c r="I138" s="13" t="s">
        <v>223</v>
      </c>
      <c r="J138" s="15">
        <v>0</v>
      </c>
      <c r="K138" s="15">
        <v>7</v>
      </c>
      <c r="L138" s="15">
        <v>0</v>
      </c>
      <c r="M138" s="15">
        <v>0</v>
      </c>
      <c r="N138" s="16">
        <f t="shared" si="1"/>
        <v>7</v>
      </c>
      <c r="O138" s="17"/>
      <c r="P138" s="11"/>
    </row>
    <row r="139" spans="1:16" ht="13.5" customHeight="1">
      <c r="A139" s="12" t="s">
        <v>9</v>
      </c>
      <c r="B139" s="13" t="str">
        <f t="shared" si="0"/>
        <v xml:space="preserve">Страшнов Кирилл </v>
      </c>
      <c r="C139" s="13" t="s">
        <v>413</v>
      </c>
      <c r="D139" s="13" t="s">
        <v>153</v>
      </c>
      <c r="E139" s="13" t="s">
        <v>238</v>
      </c>
      <c r="F139" s="13" t="s">
        <v>40</v>
      </c>
      <c r="G139" s="13" t="s">
        <v>26</v>
      </c>
      <c r="H139" s="14">
        <v>7</v>
      </c>
      <c r="I139" s="13" t="s">
        <v>223</v>
      </c>
      <c r="J139" s="15">
        <v>0</v>
      </c>
      <c r="K139" s="15">
        <v>7</v>
      </c>
      <c r="L139" s="15">
        <v>0</v>
      </c>
      <c r="M139" s="15">
        <v>0</v>
      </c>
      <c r="N139" s="16">
        <f t="shared" si="1"/>
        <v>7</v>
      </c>
      <c r="O139" s="17"/>
      <c r="P139" s="11"/>
    </row>
    <row r="140" spans="1:16" ht="13.5" customHeight="1">
      <c r="A140" s="12" t="s">
        <v>9</v>
      </c>
      <c r="B140" s="18" t="str">
        <f t="shared" si="0"/>
        <v xml:space="preserve">Иванов Юрий </v>
      </c>
      <c r="C140" s="18" t="s">
        <v>414</v>
      </c>
      <c r="D140" s="18" t="s">
        <v>173</v>
      </c>
      <c r="E140" s="18" t="s">
        <v>154</v>
      </c>
      <c r="F140" s="18" t="s">
        <v>65</v>
      </c>
      <c r="G140" s="18" t="s">
        <v>26</v>
      </c>
      <c r="H140" s="19">
        <v>8</v>
      </c>
      <c r="I140" s="18" t="s">
        <v>223</v>
      </c>
      <c r="J140" s="20">
        <v>0</v>
      </c>
      <c r="K140" s="20">
        <v>0</v>
      </c>
      <c r="L140" s="20">
        <v>2</v>
      </c>
      <c r="M140" s="20">
        <v>0</v>
      </c>
      <c r="N140" s="21">
        <f t="shared" si="1"/>
        <v>2</v>
      </c>
      <c r="O140" s="22"/>
      <c r="P140" s="11"/>
    </row>
    <row r="141" spans="1:16" ht="13.5" customHeight="1">
      <c r="A141" s="12" t="s">
        <v>9</v>
      </c>
      <c r="B141" s="18" t="str">
        <f t="shared" si="0"/>
        <v xml:space="preserve">Хайдаров Семен </v>
      </c>
      <c r="C141" s="18" t="s">
        <v>415</v>
      </c>
      <c r="D141" s="18" t="s">
        <v>416</v>
      </c>
      <c r="E141" s="18" t="s">
        <v>154</v>
      </c>
      <c r="F141" s="18" t="s">
        <v>65</v>
      </c>
      <c r="G141" s="18" t="s">
        <v>26</v>
      </c>
      <c r="H141" s="19">
        <v>8</v>
      </c>
      <c r="I141" s="18" t="s">
        <v>223</v>
      </c>
      <c r="J141" s="20">
        <v>0</v>
      </c>
      <c r="K141" s="20">
        <v>0</v>
      </c>
      <c r="L141" s="20">
        <v>2</v>
      </c>
      <c r="M141" s="20"/>
      <c r="N141" s="21">
        <f t="shared" si="1"/>
        <v>2</v>
      </c>
      <c r="O141" s="22"/>
      <c r="P141" s="11"/>
    </row>
    <row r="142" spans="1:16" ht="13.5" customHeight="1">
      <c r="A142" s="12" t="s">
        <v>9</v>
      </c>
      <c r="B142" s="18" t="str">
        <f t="shared" si="0"/>
        <v xml:space="preserve">Соколов Максим </v>
      </c>
      <c r="C142" s="18" t="s">
        <v>417</v>
      </c>
      <c r="D142" s="18" t="s">
        <v>167</v>
      </c>
      <c r="E142" s="18" t="s">
        <v>418</v>
      </c>
      <c r="F142" s="18" t="s">
        <v>65</v>
      </c>
      <c r="G142" s="18" t="s">
        <v>26</v>
      </c>
      <c r="H142" s="19">
        <v>8</v>
      </c>
      <c r="I142" s="18" t="s">
        <v>223</v>
      </c>
      <c r="J142" s="20">
        <v>0</v>
      </c>
      <c r="K142" s="20">
        <v>0</v>
      </c>
      <c r="L142" s="20"/>
      <c r="M142" s="20">
        <v>0</v>
      </c>
      <c r="N142" s="21">
        <f t="shared" si="1"/>
        <v>0</v>
      </c>
      <c r="O142" s="22"/>
      <c r="P142" s="11"/>
    </row>
    <row r="143" spans="1:16" ht="13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1"/>
      <c r="P143" s="11"/>
    </row>
    <row r="144" spans="1:16" ht="13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1"/>
      <c r="P144" s="11"/>
    </row>
    <row r="145" spans="1:16" ht="13.5" customHeight="1">
      <c r="A145" s="35"/>
      <c r="B145" s="173" t="s">
        <v>66</v>
      </c>
      <c r="C145" s="171"/>
      <c r="D145" s="171"/>
      <c r="E145" s="171"/>
      <c r="F145" s="171"/>
      <c r="G145" s="2"/>
      <c r="H145" s="2"/>
      <c r="I145" s="3"/>
      <c r="J145" s="174" t="s">
        <v>67</v>
      </c>
      <c r="K145" s="171"/>
      <c r="L145" s="171"/>
      <c r="M145" s="171"/>
      <c r="N145" s="171"/>
      <c r="O145" s="171"/>
      <c r="P145" s="11"/>
    </row>
    <row r="146" spans="1:16" ht="13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1"/>
      <c r="P146" s="11"/>
    </row>
  </sheetData>
  <mergeCells count="4">
    <mergeCell ref="B1:O1"/>
    <mergeCell ref="B2:O2"/>
    <mergeCell ref="B145:F145"/>
    <mergeCell ref="J145:O1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7233"/>
    <outlinePr summaryBelow="0" summaryRight="0"/>
  </sheetPr>
  <dimension ref="A1:P117"/>
  <sheetViews>
    <sheetView topLeftCell="B1" workbookViewId="0"/>
  </sheetViews>
  <sheetFormatPr defaultColWidth="12.625" defaultRowHeight="15" customHeight="1"/>
  <cols>
    <col min="1" max="1" width="10.125" hidden="1" customWidth="1"/>
    <col min="2" max="2" width="20.125" customWidth="1"/>
    <col min="3" max="5" width="12.625" hidden="1" customWidth="1"/>
    <col min="6" max="6" width="18.875" customWidth="1"/>
    <col min="7" max="7" width="12.625" customWidth="1"/>
    <col min="8" max="8" width="3.875" customWidth="1"/>
    <col min="9" max="9" width="18.875" customWidth="1"/>
    <col min="10" max="13" width="3.75" customWidth="1"/>
    <col min="14" max="14" width="6.375" customWidth="1"/>
    <col min="15" max="15" width="9.5" customWidth="1"/>
    <col min="16" max="16" width="3.625" customWidth="1"/>
  </cols>
  <sheetData>
    <row r="1" spans="1:16" ht="15.75" customHeight="1">
      <c r="A1" s="36"/>
      <c r="B1" s="170" t="s">
        <v>109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36"/>
    </row>
    <row r="2" spans="1:16" ht="15.75" customHeight="1">
      <c r="A2" s="37"/>
      <c r="B2" s="175" t="s">
        <v>108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37"/>
    </row>
    <row r="3" spans="1:16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</row>
    <row r="4" spans="1:16" ht="15" customHeight="1">
      <c r="A4" s="8" t="s">
        <v>1</v>
      </c>
      <c r="B4" s="9" t="s">
        <v>110</v>
      </c>
      <c r="C4" s="9" t="s">
        <v>111</v>
      </c>
      <c r="D4" s="9" t="s">
        <v>112</v>
      </c>
      <c r="E4" s="9" t="s">
        <v>113</v>
      </c>
      <c r="F4" s="9" t="s">
        <v>114</v>
      </c>
      <c r="G4" s="9" t="s">
        <v>115</v>
      </c>
      <c r="H4" s="10" t="s">
        <v>116</v>
      </c>
      <c r="I4" s="9" t="s">
        <v>117</v>
      </c>
      <c r="J4" s="10" t="s">
        <v>2</v>
      </c>
      <c r="K4" s="10" t="s">
        <v>3</v>
      </c>
      <c r="L4" s="10" t="s">
        <v>4</v>
      </c>
      <c r="M4" s="10" t="s">
        <v>5</v>
      </c>
      <c r="N4" s="10" t="s">
        <v>6</v>
      </c>
      <c r="O4" s="10" t="s">
        <v>7</v>
      </c>
      <c r="P4" s="11"/>
    </row>
    <row r="5" spans="1:16" ht="15" customHeight="1">
      <c r="A5" s="12" t="s">
        <v>69</v>
      </c>
      <c r="B5" s="38" t="str">
        <f t="shared" ref="B5:B112" si="0">CONCATENATE(CONCATENATE(CONCATENATE(C5, " "), D5), " ")</f>
        <v xml:space="preserve">Долженков Павел </v>
      </c>
      <c r="C5" s="38" t="s">
        <v>419</v>
      </c>
      <c r="D5" s="38" t="s">
        <v>265</v>
      </c>
      <c r="E5" s="38" t="s">
        <v>182</v>
      </c>
      <c r="F5" s="38" t="s">
        <v>83</v>
      </c>
      <c r="G5" s="38" t="s">
        <v>26</v>
      </c>
      <c r="H5" s="39">
        <v>11</v>
      </c>
      <c r="I5" s="38" t="s">
        <v>223</v>
      </c>
      <c r="J5" s="40">
        <v>7</v>
      </c>
      <c r="K5" s="41"/>
      <c r="L5" s="40">
        <v>0</v>
      </c>
      <c r="M5" s="40">
        <v>7</v>
      </c>
      <c r="N5" s="42">
        <f t="shared" ref="N5:N112" si="1">SUM(J5:M5)</f>
        <v>14</v>
      </c>
      <c r="O5" s="39" t="s">
        <v>17</v>
      </c>
      <c r="P5" s="11"/>
    </row>
    <row r="6" spans="1:16" ht="15" customHeight="1">
      <c r="A6" s="12" t="s">
        <v>69</v>
      </c>
      <c r="B6" s="38" t="str">
        <f t="shared" si="0"/>
        <v xml:space="preserve">Балдин Евгений </v>
      </c>
      <c r="C6" s="38" t="s">
        <v>420</v>
      </c>
      <c r="D6" s="38" t="s">
        <v>267</v>
      </c>
      <c r="E6" s="38" t="s">
        <v>254</v>
      </c>
      <c r="F6" s="38" t="s">
        <v>83</v>
      </c>
      <c r="G6" s="38" t="s">
        <v>26</v>
      </c>
      <c r="H6" s="39">
        <v>11</v>
      </c>
      <c r="I6" s="38" t="s">
        <v>223</v>
      </c>
      <c r="J6" s="40">
        <v>0</v>
      </c>
      <c r="K6" s="40">
        <v>0</v>
      </c>
      <c r="L6" s="41"/>
      <c r="M6" s="41"/>
      <c r="N6" s="42">
        <f t="shared" si="1"/>
        <v>0</v>
      </c>
      <c r="O6" s="39"/>
      <c r="P6" s="11"/>
    </row>
    <row r="7" spans="1:16" ht="15" customHeight="1">
      <c r="A7" s="12" t="s">
        <v>69</v>
      </c>
      <c r="B7" s="38" t="str">
        <f t="shared" si="0"/>
        <v xml:space="preserve">Лудкова Александра </v>
      </c>
      <c r="C7" s="38" t="s">
        <v>421</v>
      </c>
      <c r="D7" s="38" t="s">
        <v>187</v>
      </c>
      <c r="E7" s="38" t="s">
        <v>422</v>
      </c>
      <c r="F7" s="38" t="s">
        <v>83</v>
      </c>
      <c r="G7" s="38" t="s">
        <v>26</v>
      </c>
      <c r="H7" s="39">
        <v>11</v>
      </c>
      <c r="I7" s="38" t="s">
        <v>223</v>
      </c>
      <c r="J7" s="40">
        <v>0</v>
      </c>
      <c r="K7" s="41"/>
      <c r="L7" s="41"/>
      <c r="M7" s="40">
        <v>0</v>
      </c>
      <c r="N7" s="42">
        <f t="shared" si="1"/>
        <v>0</v>
      </c>
      <c r="O7" s="39"/>
      <c r="P7" s="11"/>
    </row>
    <row r="8" spans="1:16" ht="15" customHeight="1">
      <c r="A8" s="12" t="s">
        <v>69</v>
      </c>
      <c r="B8" s="26" t="str">
        <f t="shared" si="0"/>
        <v xml:space="preserve">Николаева Екатерина </v>
      </c>
      <c r="C8" s="26" t="s">
        <v>423</v>
      </c>
      <c r="D8" s="26" t="s">
        <v>344</v>
      </c>
      <c r="E8" s="26" t="s">
        <v>227</v>
      </c>
      <c r="F8" s="26" t="s">
        <v>72</v>
      </c>
      <c r="G8" s="26" t="s">
        <v>12</v>
      </c>
      <c r="H8" s="22">
        <v>10</v>
      </c>
      <c r="I8" s="26" t="s">
        <v>121</v>
      </c>
      <c r="J8" s="1">
        <v>7</v>
      </c>
      <c r="K8" s="1">
        <v>7</v>
      </c>
      <c r="L8" s="1">
        <v>7</v>
      </c>
      <c r="M8" s="1">
        <v>7</v>
      </c>
      <c r="N8" s="43">
        <f t="shared" si="1"/>
        <v>28</v>
      </c>
      <c r="O8" s="22" t="s">
        <v>11</v>
      </c>
      <c r="P8" s="11"/>
    </row>
    <row r="9" spans="1:16" ht="15" customHeight="1">
      <c r="A9" s="12" t="s">
        <v>69</v>
      </c>
      <c r="B9" s="26" t="str">
        <f t="shared" si="0"/>
        <v xml:space="preserve">Запруднов Эдуард </v>
      </c>
      <c r="C9" s="26" t="s">
        <v>424</v>
      </c>
      <c r="D9" s="26" t="s">
        <v>425</v>
      </c>
      <c r="E9" s="26" t="s">
        <v>426</v>
      </c>
      <c r="F9" s="26" t="s">
        <v>72</v>
      </c>
      <c r="G9" s="26" t="s">
        <v>12</v>
      </c>
      <c r="H9" s="22">
        <v>10</v>
      </c>
      <c r="I9" s="26" t="s">
        <v>121</v>
      </c>
      <c r="J9" s="1">
        <v>7</v>
      </c>
      <c r="K9" s="1">
        <v>5</v>
      </c>
      <c r="L9" s="1">
        <v>0</v>
      </c>
      <c r="M9" s="1">
        <v>7</v>
      </c>
      <c r="N9" s="43">
        <f t="shared" si="1"/>
        <v>19</v>
      </c>
      <c r="O9" s="22" t="s">
        <v>15</v>
      </c>
      <c r="P9" s="11"/>
    </row>
    <row r="10" spans="1:16" ht="15" customHeight="1">
      <c r="A10" s="12" t="s">
        <v>69</v>
      </c>
      <c r="B10" s="26" t="str">
        <f t="shared" si="0"/>
        <v xml:space="preserve">Батыгин Артём </v>
      </c>
      <c r="C10" s="26" t="s">
        <v>427</v>
      </c>
      <c r="D10" s="26" t="s">
        <v>354</v>
      </c>
      <c r="E10" s="26" t="s">
        <v>215</v>
      </c>
      <c r="F10" s="26" t="s">
        <v>72</v>
      </c>
      <c r="G10" s="26" t="s">
        <v>12</v>
      </c>
      <c r="H10" s="22">
        <v>10</v>
      </c>
      <c r="I10" s="26" t="s">
        <v>121</v>
      </c>
      <c r="J10" s="1">
        <v>7</v>
      </c>
      <c r="K10" s="44"/>
      <c r="L10" s="1">
        <v>0</v>
      </c>
      <c r="M10" s="1">
        <v>7</v>
      </c>
      <c r="N10" s="43">
        <f t="shared" si="1"/>
        <v>14</v>
      </c>
      <c r="O10" s="22" t="s">
        <v>17</v>
      </c>
      <c r="P10" s="11"/>
    </row>
    <row r="11" spans="1:16" ht="15" customHeight="1">
      <c r="A11" s="12" t="s">
        <v>69</v>
      </c>
      <c r="B11" s="38" t="str">
        <f t="shared" si="0"/>
        <v xml:space="preserve">Голубев Максим </v>
      </c>
      <c r="C11" s="38" t="s">
        <v>428</v>
      </c>
      <c r="D11" s="38" t="s">
        <v>167</v>
      </c>
      <c r="E11" s="38" t="s">
        <v>215</v>
      </c>
      <c r="F11" s="38" t="s">
        <v>86</v>
      </c>
      <c r="G11" s="38" t="s">
        <v>12</v>
      </c>
      <c r="H11" s="39">
        <v>10</v>
      </c>
      <c r="I11" s="38" t="s">
        <v>121</v>
      </c>
      <c r="J11" s="40">
        <v>0</v>
      </c>
      <c r="K11" s="40">
        <v>7</v>
      </c>
      <c r="L11" s="40">
        <v>0</v>
      </c>
      <c r="M11" s="41"/>
      <c r="N11" s="42">
        <f t="shared" si="1"/>
        <v>7</v>
      </c>
      <c r="O11" s="39"/>
      <c r="P11" s="11"/>
    </row>
    <row r="12" spans="1:16" ht="15" customHeight="1">
      <c r="A12" s="12" t="s">
        <v>69</v>
      </c>
      <c r="B12" s="38" t="str">
        <f t="shared" si="0"/>
        <v xml:space="preserve">Левченко Богдан </v>
      </c>
      <c r="C12" s="38" t="s">
        <v>429</v>
      </c>
      <c r="D12" s="38" t="s">
        <v>430</v>
      </c>
      <c r="E12" s="38" t="s">
        <v>215</v>
      </c>
      <c r="F12" s="38" t="s">
        <v>86</v>
      </c>
      <c r="G12" s="38" t="s">
        <v>12</v>
      </c>
      <c r="H12" s="39">
        <v>10</v>
      </c>
      <c r="I12" s="38" t="s">
        <v>121</v>
      </c>
      <c r="J12" s="40">
        <v>0</v>
      </c>
      <c r="K12" s="40">
        <v>5</v>
      </c>
      <c r="L12" s="40">
        <v>0</v>
      </c>
      <c r="M12" s="41"/>
      <c r="N12" s="42">
        <f t="shared" si="1"/>
        <v>5</v>
      </c>
      <c r="O12" s="39"/>
      <c r="P12" s="11"/>
    </row>
    <row r="13" spans="1:16" ht="15" customHeight="1">
      <c r="A13" s="12" t="s">
        <v>69</v>
      </c>
      <c r="B13" s="38" t="str">
        <f t="shared" si="0"/>
        <v xml:space="preserve">Селезнев Павел </v>
      </c>
      <c r="C13" s="38" t="s">
        <v>431</v>
      </c>
      <c r="D13" s="38" t="s">
        <v>265</v>
      </c>
      <c r="E13" s="38" t="s">
        <v>130</v>
      </c>
      <c r="F13" s="38" t="s">
        <v>86</v>
      </c>
      <c r="G13" s="38" t="s">
        <v>12</v>
      </c>
      <c r="H13" s="39">
        <v>10</v>
      </c>
      <c r="I13" s="38" t="s">
        <v>121</v>
      </c>
      <c r="J13" s="40">
        <v>0</v>
      </c>
      <c r="K13" s="41"/>
      <c r="L13" s="41"/>
      <c r="M13" s="40">
        <v>1</v>
      </c>
      <c r="N13" s="42">
        <f t="shared" si="1"/>
        <v>1</v>
      </c>
      <c r="O13" s="39"/>
      <c r="P13" s="11"/>
    </row>
    <row r="14" spans="1:16" ht="15" customHeight="1">
      <c r="A14" s="12" t="s">
        <v>69</v>
      </c>
      <c r="B14" s="26" t="str">
        <f t="shared" si="0"/>
        <v xml:space="preserve">Панфилов Максим </v>
      </c>
      <c r="C14" s="26" t="s">
        <v>432</v>
      </c>
      <c r="D14" s="26" t="s">
        <v>167</v>
      </c>
      <c r="E14" s="26" t="s">
        <v>182</v>
      </c>
      <c r="F14" s="26" t="s">
        <v>102</v>
      </c>
      <c r="G14" s="26" t="s">
        <v>26</v>
      </c>
      <c r="H14" s="22">
        <v>10</v>
      </c>
      <c r="I14" s="26" t="s">
        <v>223</v>
      </c>
      <c r="J14" s="1">
        <v>0</v>
      </c>
      <c r="K14" s="44"/>
      <c r="L14" s="44"/>
      <c r="M14" s="44"/>
      <c r="N14" s="43">
        <f t="shared" si="1"/>
        <v>0</v>
      </c>
      <c r="O14" s="22"/>
      <c r="P14" s="11"/>
    </row>
    <row r="15" spans="1:16" ht="15" customHeight="1">
      <c r="A15" s="12" t="s">
        <v>69</v>
      </c>
      <c r="B15" s="26" t="str">
        <f t="shared" si="0"/>
        <v xml:space="preserve">Пластинин Алексей </v>
      </c>
      <c r="C15" s="26" t="s">
        <v>433</v>
      </c>
      <c r="D15" s="26" t="s">
        <v>129</v>
      </c>
      <c r="E15" s="26" t="s">
        <v>133</v>
      </c>
      <c r="F15" s="26" t="s">
        <v>102</v>
      </c>
      <c r="G15" s="26" t="s">
        <v>26</v>
      </c>
      <c r="H15" s="22">
        <v>10</v>
      </c>
      <c r="I15" s="26" t="s">
        <v>223</v>
      </c>
      <c r="J15" s="44"/>
      <c r="K15" s="44"/>
      <c r="L15" s="1">
        <v>0</v>
      </c>
      <c r="M15" s="44"/>
      <c r="N15" s="43">
        <f t="shared" si="1"/>
        <v>0</v>
      </c>
      <c r="O15" s="22"/>
      <c r="P15" s="11"/>
    </row>
    <row r="16" spans="1:16" ht="15" customHeight="1">
      <c r="A16" s="12" t="s">
        <v>69</v>
      </c>
      <c r="B16" s="26" t="str">
        <f t="shared" si="0"/>
        <v xml:space="preserve">Шубин Илья </v>
      </c>
      <c r="C16" s="26" t="s">
        <v>434</v>
      </c>
      <c r="D16" s="26" t="s">
        <v>163</v>
      </c>
      <c r="E16" s="26" t="s">
        <v>393</v>
      </c>
      <c r="F16" s="26" t="s">
        <v>102</v>
      </c>
      <c r="G16" s="26" t="s">
        <v>26</v>
      </c>
      <c r="H16" s="22">
        <v>10</v>
      </c>
      <c r="I16" s="26" t="s">
        <v>223</v>
      </c>
      <c r="J16" s="44"/>
      <c r="K16" s="1">
        <v>0</v>
      </c>
      <c r="L16" s="44"/>
      <c r="M16" s="44"/>
      <c r="N16" s="43">
        <f t="shared" si="1"/>
        <v>0</v>
      </c>
      <c r="O16" s="22"/>
      <c r="P16" s="11"/>
    </row>
    <row r="17" spans="1:16" ht="15" customHeight="1">
      <c r="A17" s="12" t="s">
        <v>69</v>
      </c>
      <c r="B17" s="38" t="str">
        <f t="shared" si="0"/>
        <v xml:space="preserve">Ковалёв Матвей </v>
      </c>
      <c r="C17" s="38" t="s">
        <v>435</v>
      </c>
      <c r="D17" s="38" t="s">
        <v>436</v>
      </c>
      <c r="E17" s="38" t="s">
        <v>215</v>
      </c>
      <c r="F17" s="38" t="s">
        <v>71</v>
      </c>
      <c r="G17" s="38" t="s">
        <v>19</v>
      </c>
      <c r="H17" s="39">
        <v>10</v>
      </c>
      <c r="I17" s="38" t="s">
        <v>217</v>
      </c>
      <c r="J17" s="40">
        <v>7</v>
      </c>
      <c r="K17" s="40">
        <v>7</v>
      </c>
      <c r="L17" s="40">
        <v>7</v>
      </c>
      <c r="M17" s="41"/>
      <c r="N17" s="42">
        <f t="shared" si="1"/>
        <v>21</v>
      </c>
      <c r="O17" s="39" t="s">
        <v>15</v>
      </c>
      <c r="P17" s="11"/>
    </row>
    <row r="18" spans="1:16" ht="15" customHeight="1">
      <c r="A18" s="12" t="s">
        <v>69</v>
      </c>
      <c r="B18" s="38" t="str">
        <f t="shared" si="0"/>
        <v xml:space="preserve">Антуфьева Диана </v>
      </c>
      <c r="C18" s="38" t="s">
        <v>437</v>
      </c>
      <c r="D18" s="38" t="s">
        <v>438</v>
      </c>
      <c r="E18" s="38" t="s">
        <v>236</v>
      </c>
      <c r="F18" s="38" t="s">
        <v>71</v>
      </c>
      <c r="G18" s="38" t="s">
        <v>19</v>
      </c>
      <c r="H18" s="39">
        <v>10</v>
      </c>
      <c r="I18" s="38" t="s">
        <v>158</v>
      </c>
      <c r="J18" s="41"/>
      <c r="K18" s="40">
        <v>0</v>
      </c>
      <c r="L18" s="40">
        <v>7</v>
      </c>
      <c r="M18" s="40">
        <v>1</v>
      </c>
      <c r="N18" s="42">
        <f t="shared" si="1"/>
        <v>8</v>
      </c>
      <c r="O18" s="39"/>
      <c r="P18" s="11"/>
    </row>
    <row r="19" spans="1:16" ht="15" customHeight="1">
      <c r="A19" s="12" t="s">
        <v>69</v>
      </c>
      <c r="B19" s="38" t="str">
        <f t="shared" si="0"/>
        <v xml:space="preserve">Мурысин Максим </v>
      </c>
      <c r="C19" s="38" t="s">
        <v>439</v>
      </c>
      <c r="D19" s="38" t="s">
        <v>167</v>
      </c>
      <c r="E19" s="38" t="s">
        <v>182</v>
      </c>
      <c r="F19" s="38" t="s">
        <v>71</v>
      </c>
      <c r="G19" s="38" t="s">
        <v>19</v>
      </c>
      <c r="H19" s="39">
        <v>10</v>
      </c>
      <c r="I19" s="38" t="s">
        <v>158</v>
      </c>
      <c r="J19" s="41"/>
      <c r="K19" s="40">
        <v>7</v>
      </c>
      <c r="L19" s="40">
        <v>0</v>
      </c>
      <c r="M19" s="41"/>
      <c r="N19" s="42">
        <f t="shared" si="1"/>
        <v>7</v>
      </c>
      <c r="O19" s="39"/>
      <c r="P19" s="11"/>
    </row>
    <row r="20" spans="1:16" ht="15" customHeight="1">
      <c r="A20" s="12" t="s">
        <v>69</v>
      </c>
      <c r="B20" s="26" t="str">
        <f t="shared" si="0"/>
        <v xml:space="preserve">Кумзериков Дмитрий </v>
      </c>
      <c r="C20" s="26" t="s">
        <v>440</v>
      </c>
      <c r="D20" s="26" t="s">
        <v>333</v>
      </c>
      <c r="E20" s="26" t="s">
        <v>441</v>
      </c>
      <c r="F20" s="26" t="s">
        <v>77</v>
      </c>
      <c r="G20" s="26" t="s">
        <v>19</v>
      </c>
      <c r="H20" s="22">
        <v>10</v>
      </c>
      <c r="I20" s="26" t="s">
        <v>165</v>
      </c>
      <c r="J20" s="1">
        <v>7</v>
      </c>
      <c r="K20" s="44"/>
      <c r="L20" s="44"/>
      <c r="M20" s="1">
        <v>1</v>
      </c>
      <c r="N20" s="43">
        <f t="shared" si="1"/>
        <v>8</v>
      </c>
      <c r="O20" s="22"/>
      <c r="P20" s="11"/>
    </row>
    <row r="21" spans="1:16" ht="15" customHeight="1">
      <c r="A21" s="12" t="s">
        <v>69</v>
      </c>
      <c r="B21" s="26" t="str">
        <f t="shared" si="0"/>
        <v xml:space="preserve">Колпашников Иван </v>
      </c>
      <c r="C21" s="26" t="s">
        <v>442</v>
      </c>
      <c r="D21" s="26" t="s">
        <v>177</v>
      </c>
      <c r="E21" s="26" t="s">
        <v>157</v>
      </c>
      <c r="F21" s="26" t="s">
        <v>77</v>
      </c>
      <c r="G21" s="26" t="s">
        <v>19</v>
      </c>
      <c r="H21" s="22">
        <v>11</v>
      </c>
      <c r="I21" s="26" t="s">
        <v>158</v>
      </c>
      <c r="J21" s="1">
        <v>0</v>
      </c>
      <c r="K21" s="1">
        <v>0</v>
      </c>
      <c r="L21" s="1">
        <v>0</v>
      </c>
      <c r="M21" s="1">
        <v>7</v>
      </c>
      <c r="N21" s="43">
        <f t="shared" si="1"/>
        <v>7</v>
      </c>
      <c r="O21" s="22"/>
      <c r="P21" s="11"/>
    </row>
    <row r="22" spans="1:16" ht="15" customHeight="1">
      <c r="A22" s="12" t="s">
        <v>69</v>
      </c>
      <c r="B22" s="26" t="str">
        <f t="shared" si="0"/>
        <v xml:space="preserve">Гордиенко Кирилл </v>
      </c>
      <c r="C22" s="26" t="s">
        <v>443</v>
      </c>
      <c r="D22" s="26" t="s">
        <v>153</v>
      </c>
      <c r="E22" s="26" t="s">
        <v>133</v>
      </c>
      <c r="F22" s="26" t="s">
        <v>77</v>
      </c>
      <c r="G22" s="26" t="s">
        <v>19</v>
      </c>
      <c r="H22" s="22">
        <v>10</v>
      </c>
      <c r="I22" s="26" t="s">
        <v>196</v>
      </c>
      <c r="J22" s="1">
        <v>0</v>
      </c>
      <c r="K22" s="1">
        <v>0</v>
      </c>
      <c r="L22" s="1">
        <v>0</v>
      </c>
      <c r="M22" s="44"/>
      <c r="N22" s="43">
        <f t="shared" si="1"/>
        <v>0</v>
      </c>
      <c r="O22" s="22"/>
      <c r="P22" s="11"/>
    </row>
    <row r="23" spans="1:16" ht="15" customHeight="1">
      <c r="A23" s="12" t="s">
        <v>69</v>
      </c>
      <c r="B23" s="38" t="str">
        <f t="shared" si="0"/>
        <v xml:space="preserve">Уфимцева Алиса </v>
      </c>
      <c r="C23" s="38" t="s">
        <v>444</v>
      </c>
      <c r="D23" s="38" t="s">
        <v>263</v>
      </c>
      <c r="E23" s="38" t="s">
        <v>188</v>
      </c>
      <c r="F23" s="38" t="s">
        <v>80</v>
      </c>
      <c r="G23" s="38" t="s">
        <v>19</v>
      </c>
      <c r="H23" s="39">
        <v>9</v>
      </c>
      <c r="I23" s="38" t="s">
        <v>158</v>
      </c>
      <c r="J23" s="40">
        <v>0</v>
      </c>
      <c r="K23" s="40">
        <v>7</v>
      </c>
      <c r="L23" s="40">
        <v>7</v>
      </c>
      <c r="M23" s="40">
        <v>1</v>
      </c>
      <c r="N23" s="42">
        <f t="shared" si="1"/>
        <v>15</v>
      </c>
      <c r="O23" s="39" t="s">
        <v>17</v>
      </c>
      <c r="P23" s="11"/>
    </row>
    <row r="24" spans="1:16" ht="15" customHeight="1">
      <c r="A24" s="12" t="s">
        <v>69</v>
      </c>
      <c r="B24" s="38" t="str">
        <f t="shared" si="0"/>
        <v xml:space="preserve">Сливка Глеб </v>
      </c>
      <c r="C24" s="38" t="s">
        <v>445</v>
      </c>
      <c r="D24" s="38" t="s">
        <v>149</v>
      </c>
      <c r="E24" s="38" t="s">
        <v>154</v>
      </c>
      <c r="F24" s="38" t="s">
        <v>80</v>
      </c>
      <c r="G24" s="38" t="s">
        <v>19</v>
      </c>
      <c r="H24" s="39">
        <v>10</v>
      </c>
      <c r="I24" s="38" t="s">
        <v>158</v>
      </c>
      <c r="J24" s="40">
        <v>0</v>
      </c>
      <c r="K24" s="41"/>
      <c r="L24" s="40">
        <v>7</v>
      </c>
      <c r="M24" s="41"/>
      <c r="N24" s="42">
        <f t="shared" si="1"/>
        <v>7</v>
      </c>
      <c r="O24" s="39"/>
      <c r="P24" s="11"/>
    </row>
    <row r="25" spans="1:16" ht="15" customHeight="1">
      <c r="A25" s="12" t="s">
        <v>69</v>
      </c>
      <c r="B25" s="38" t="str">
        <f t="shared" si="0"/>
        <v xml:space="preserve">Капкова Валерия </v>
      </c>
      <c r="C25" s="38" t="s">
        <v>446</v>
      </c>
      <c r="D25" s="38" t="s">
        <v>243</v>
      </c>
      <c r="E25" s="38" t="s">
        <v>447</v>
      </c>
      <c r="F25" s="38" t="s">
        <v>80</v>
      </c>
      <c r="G25" s="38" t="s">
        <v>19</v>
      </c>
      <c r="H25" s="39">
        <v>9</v>
      </c>
      <c r="I25" s="38" t="s">
        <v>140</v>
      </c>
      <c r="J25" s="40">
        <v>0</v>
      </c>
      <c r="K25" s="41"/>
      <c r="L25" s="41"/>
      <c r="M25" s="41"/>
      <c r="N25" s="42">
        <f t="shared" si="1"/>
        <v>0</v>
      </c>
      <c r="O25" s="39"/>
      <c r="P25" s="11"/>
    </row>
    <row r="26" spans="1:16" ht="15" customHeight="1">
      <c r="A26" s="12" t="s">
        <v>69</v>
      </c>
      <c r="B26" s="26" t="str">
        <f t="shared" si="0"/>
        <v xml:space="preserve">Максимова Ксения </v>
      </c>
      <c r="C26" s="26" t="s">
        <v>448</v>
      </c>
      <c r="D26" s="26" t="s">
        <v>146</v>
      </c>
      <c r="E26" s="26" t="s">
        <v>246</v>
      </c>
      <c r="F26" s="26" t="s">
        <v>70</v>
      </c>
      <c r="G26" s="26" t="s">
        <v>19</v>
      </c>
      <c r="H26" s="22">
        <v>9</v>
      </c>
      <c r="I26" s="26" t="s">
        <v>158</v>
      </c>
      <c r="J26" s="1">
        <v>7</v>
      </c>
      <c r="K26" s="1">
        <v>7</v>
      </c>
      <c r="L26" s="1">
        <v>7</v>
      </c>
      <c r="M26" s="1">
        <v>7</v>
      </c>
      <c r="N26" s="43">
        <f t="shared" si="1"/>
        <v>28</v>
      </c>
      <c r="O26" s="22" t="s">
        <v>11</v>
      </c>
      <c r="P26" s="11"/>
    </row>
    <row r="27" spans="1:16" ht="15" customHeight="1">
      <c r="A27" s="12" t="s">
        <v>69</v>
      </c>
      <c r="B27" s="26" t="str">
        <f t="shared" si="0"/>
        <v xml:space="preserve">Елизбарашвили Вахтанг </v>
      </c>
      <c r="C27" s="26" t="s">
        <v>449</v>
      </c>
      <c r="D27" s="26" t="s">
        <v>450</v>
      </c>
      <c r="E27" s="26" t="s">
        <v>451</v>
      </c>
      <c r="F27" s="26" t="s">
        <v>70</v>
      </c>
      <c r="G27" s="26" t="s">
        <v>19</v>
      </c>
      <c r="H27" s="22">
        <v>11</v>
      </c>
      <c r="I27" s="26" t="s">
        <v>140</v>
      </c>
      <c r="J27" s="1">
        <v>7</v>
      </c>
      <c r="K27" s="1">
        <v>7</v>
      </c>
      <c r="L27" s="1">
        <v>7</v>
      </c>
      <c r="M27" s="1">
        <v>5</v>
      </c>
      <c r="N27" s="43">
        <f t="shared" si="1"/>
        <v>26</v>
      </c>
      <c r="O27" s="22" t="s">
        <v>11</v>
      </c>
      <c r="P27" s="11"/>
    </row>
    <row r="28" spans="1:16" ht="15" customHeight="1">
      <c r="A28" s="12" t="s">
        <v>69</v>
      </c>
      <c r="B28" s="26" t="str">
        <f t="shared" si="0"/>
        <v xml:space="preserve">Струментов Денис </v>
      </c>
      <c r="C28" s="26" t="s">
        <v>452</v>
      </c>
      <c r="D28" s="26" t="s">
        <v>132</v>
      </c>
      <c r="E28" s="26" t="s">
        <v>127</v>
      </c>
      <c r="F28" s="26" t="s">
        <v>70</v>
      </c>
      <c r="G28" s="26" t="s">
        <v>19</v>
      </c>
      <c r="H28" s="22">
        <v>9</v>
      </c>
      <c r="I28" s="26" t="s">
        <v>453</v>
      </c>
      <c r="J28" s="1">
        <v>0</v>
      </c>
      <c r="K28" s="1">
        <v>7</v>
      </c>
      <c r="L28" s="1">
        <v>7</v>
      </c>
      <c r="M28" s="1">
        <v>0</v>
      </c>
      <c r="N28" s="43">
        <f t="shared" si="1"/>
        <v>14</v>
      </c>
      <c r="O28" s="22" t="s">
        <v>17</v>
      </c>
      <c r="P28" s="11"/>
    </row>
    <row r="29" spans="1:16" ht="15" customHeight="1">
      <c r="A29" s="12" t="s">
        <v>69</v>
      </c>
      <c r="B29" s="38" t="str">
        <f t="shared" si="0"/>
        <v xml:space="preserve">Баташова Алина </v>
      </c>
      <c r="C29" s="38" t="s">
        <v>454</v>
      </c>
      <c r="D29" s="38" t="s">
        <v>455</v>
      </c>
      <c r="E29" s="38" t="s">
        <v>147</v>
      </c>
      <c r="F29" s="38" t="s">
        <v>99</v>
      </c>
      <c r="G29" s="38" t="s">
        <v>19</v>
      </c>
      <c r="H29" s="39">
        <v>9</v>
      </c>
      <c r="I29" s="38" t="s">
        <v>158</v>
      </c>
      <c r="J29" s="40">
        <v>0</v>
      </c>
      <c r="K29" s="41"/>
      <c r="L29" s="40">
        <v>0</v>
      </c>
      <c r="M29" s="41"/>
      <c r="N29" s="42">
        <f t="shared" si="1"/>
        <v>0</v>
      </c>
      <c r="O29" s="39"/>
      <c r="P29" s="11"/>
    </row>
    <row r="30" spans="1:16" ht="15" customHeight="1">
      <c r="A30" s="12" t="s">
        <v>69</v>
      </c>
      <c r="B30" s="38" t="str">
        <f t="shared" si="0"/>
        <v xml:space="preserve">Бойков Матвей </v>
      </c>
      <c r="C30" s="38" t="s">
        <v>322</v>
      </c>
      <c r="D30" s="38" t="s">
        <v>436</v>
      </c>
      <c r="E30" s="38" t="s">
        <v>127</v>
      </c>
      <c r="F30" s="38" t="s">
        <v>99</v>
      </c>
      <c r="G30" s="38" t="s">
        <v>19</v>
      </c>
      <c r="H30" s="39">
        <v>9</v>
      </c>
      <c r="I30" s="38" t="s">
        <v>158</v>
      </c>
      <c r="J30" s="40">
        <v>0</v>
      </c>
      <c r="K30" s="41"/>
      <c r="L30" s="40">
        <v>0</v>
      </c>
      <c r="M30" s="41"/>
      <c r="N30" s="42">
        <f t="shared" si="1"/>
        <v>0</v>
      </c>
      <c r="O30" s="39"/>
      <c r="P30" s="11"/>
    </row>
    <row r="31" spans="1:16" ht="15" customHeight="1">
      <c r="A31" s="12" t="s">
        <v>69</v>
      </c>
      <c r="B31" s="38" t="str">
        <f t="shared" si="0"/>
        <v xml:space="preserve">Ногина Софья </v>
      </c>
      <c r="C31" s="38" t="s">
        <v>456</v>
      </c>
      <c r="D31" s="38" t="s">
        <v>369</v>
      </c>
      <c r="E31" s="38" t="s">
        <v>457</v>
      </c>
      <c r="F31" s="38" t="s">
        <v>99</v>
      </c>
      <c r="G31" s="38" t="s">
        <v>19</v>
      </c>
      <c r="H31" s="39">
        <v>11</v>
      </c>
      <c r="I31" s="38" t="s">
        <v>458</v>
      </c>
      <c r="J31" s="40">
        <v>0</v>
      </c>
      <c r="K31" s="40">
        <v>0</v>
      </c>
      <c r="L31" s="40">
        <v>0</v>
      </c>
      <c r="M31" s="41"/>
      <c r="N31" s="42">
        <f t="shared" si="1"/>
        <v>0</v>
      </c>
      <c r="O31" s="39"/>
      <c r="P31" s="11"/>
    </row>
    <row r="32" spans="1:16" ht="15" customHeight="1">
      <c r="A32" s="12" t="s">
        <v>69</v>
      </c>
      <c r="B32" s="26" t="str">
        <f t="shared" si="0"/>
        <v xml:space="preserve">Жариков Евгений </v>
      </c>
      <c r="C32" s="26" t="s">
        <v>459</v>
      </c>
      <c r="D32" s="26" t="s">
        <v>267</v>
      </c>
      <c r="E32" s="26" t="s">
        <v>127</v>
      </c>
      <c r="F32" s="26" t="s">
        <v>103</v>
      </c>
      <c r="G32" s="26" t="s">
        <v>19</v>
      </c>
      <c r="H32" s="22">
        <v>9</v>
      </c>
      <c r="I32" s="26" t="s">
        <v>151</v>
      </c>
      <c r="J32" s="44"/>
      <c r="K32" s="44"/>
      <c r="L32" s="1">
        <v>0</v>
      </c>
      <c r="M32" s="44"/>
      <c r="N32" s="43">
        <f t="shared" si="1"/>
        <v>0</v>
      </c>
      <c r="O32" s="22"/>
      <c r="P32" s="11"/>
    </row>
    <row r="33" spans="1:16" ht="15" customHeight="1">
      <c r="A33" s="12" t="s">
        <v>69</v>
      </c>
      <c r="B33" s="26" t="str">
        <f t="shared" si="0"/>
        <v xml:space="preserve">Поляшова Злата </v>
      </c>
      <c r="C33" s="26" t="s">
        <v>460</v>
      </c>
      <c r="D33" s="26" t="s">
        <v>461</v>
      </c>
      <c r="E33" s="26" t="s">
        <v>422</v>
      </c>
      <c r="F33" s="26" t="s">
        <v>103</v>
      </c>
      <c r="G33" s="26" t="s">
        <v>19</v>
      </c>
      <c r="H33" s="22">
        <v>10</v>
      </c>
      <c r="I33" s="26" t="s">
        <v>158</v>
      </c>
      <c r="J33" s="44"/>
      <c r="K33" s="1">
        <v>0</v>
      </c>
      <c r="L33" s="1">
        <v>0</v>
      </c>
      <c r="M33" s="44"/>
      <c r="N33" s="43">
        <f t="shared" si="1"/>
        <v>0</v>
      </c>
      <c r="O33" s="22"/>
      <c r="P33" s="11"/>
    </row>
    <row r="34" spans="1:16" ht="15" customHeight="1">
      <c r="A34" s="12" t="s">
        <v>69</v>
      </c>
      <c r="B34" s="26" t="str">
        <f t="shared" si="0"/>
        <v xml:space="preserve">Ханков Иван </v>
      </c>
      <c r="C34" s="26" t="s">
        <v>462</v>
      </c>
      <c r="D34" s="26" t="s">
        <v>177</v>
      </c>
      <c r="E34" s="26" t="s">
        <v>124</v>
      </c>
      <c r="F34" s="26" t="s">
        <v>103</v>
      </c>
      <c r="G34" s="26" t="s">
        <v>19</v>
      </c>
      <c r="H34" s="22">
        <v>11</v>
      </c>
      <c r="I34" s="26" t="s">
        <v>144</v>
      </c>
      <c r="J34" s="44"/>
      <c r="K34" s="1">
        <v>0</v>
      </c>
      <c r="L34" s="44"/>
      <c r="M34" s="44"/>
      <c r="N34" s="43">
        <f t="shared" si="1"/>
        <v>0</v>
      </c>
      <c r="O34" s="22"/>
      <c r="P34" s="11"/>
    </row>
    <row r="35" spans="1:16" ht="15" customHeight="1">
      <c r="A35" s="12" t="s">
        <v>69</v>
      </c>
      <c r="B35" s="38" t="str">
        <f t="shared" si="0"/>
        <v xml:space="preserve">Ястребов Григорий </v>
      </c>
      <c r="C35" s="38" t="s">
        <v>463</v>
      </c>
      <c r="D35" s="38" t="s">
        <v>351</v>
      </c>
      <c r="E35" s="38" t="s">
        <v>182</v>
      </c>
      <c r="F35" s="38" t="s">
        <v>85</v>
      </c>
      <c r="G35" s="38" t="s">
        <v>64</v>
      </c>
      <c r="H35" s="39">
        <v>10</v>
      </c>
      <c r="I35" s="38" t="s">
        <v>400</v>
      </c>
      <c r="J35" s="45">
        <v>6</v>
      </c>
      <c r="K35" s="40">
        <v>0</v>
      </c>
      <c r="L35" s="45">
        <v>7</v>
      </c>
      <c r="M35" s="41"/>
      <c r="N35" s="42">
        <f t="shared" si="1"/>
        <v>13</v>
      </c>
      <c r="O35" s="39" t="s">
        <v>17</v>
      </c>
      <c r="P35" s="11"/>
    </row>
    <row r="36" spans="1:16" ht="15" customHeight="1">
      <c r="A36" s="12" t="s">
        <v>69</v>
      </c>
      <c r="B36" s="38" t="str">
        <f t="shared" si="0"/>
        <v xml:space="preserve">Горошков Егор </v>
      </c>
      <c r="C36" s="38" t="s">
        <v>464</v>
      </c>
      <c r="D36" s="38" t="s">
        <v>248</v>
      </c>
      <c r="E36" s="38" t="s">
        <v>124</v>
      </c>
      <c r="F36" s="38" t="s">
        <v>85</v>
      </c>
      <c r="G36" s="38" t="s">
        <v>64</v>
      </c>
      <c r="H36" s="39">
        <v>11</v>
      </c>
      <c r="I36" s="38" t="s">
        <v>400</v>
      </c>
      <c r="J36" s="40">
        <v>0</v>
      </c>
      <c r="K36" s="41"/>
      <c r="L36" s="40">
        <v>0</v>
      </c>
      <c r="M36" s="41"/>
      <c r="N36" s="42">
        <f t="shared" si="1"/>
        <v>0</v>
      </c>
      <c r="O36" s="39"/>
      <c r="P36" s="11"/>
    </row>
    <row r="37" spans="1:16" ht="15" customHeight="1">
      <c r="A37" s="12" t="s">
        <v>69</v>
      </c>
      <c r="B37" s="38" t="str">
        <f t="shared" si="0"/>
        <v xml:space="preserve">Максимов Михаил </v>
      </c>
      <c r="C37" s="38" t="s">
        <v>465</v>
      </c>
      <c r="D37" s="38" t="s">
        <v>272</v>
      </c>
      <c r="E37" s="38" t="s">
        <v>466</v>
      </c>
      <c r="F37" s="38" t="s">
        <v>85</v>
      </c>
      <c r="G37" s="38" t="s">
        <v>64</v>
      </c>
      <c r="H37" s="39">
        <v>9</v>
      </c>
      <c r="I37" s="38" t="s">
        <v>400</v>
      </c>
      <c r="J37" s="40">
        <v>0</v>
      </c>
      <c r="K37" s="41"/>
      <c r="L37" s="40">
        <v>0</v>
      </c>
      <c r="M37" s="41"/>
      <c r="N37" s="42">
        <f t="shared" si="1"/>
        <v>0</v>
      </c>
      <c r="O37" s="39"/>
      <c r="P37" s="11"/>
    </row>
    <row r="38" spans="1:16" ht="15" customHeight="1">
      <c r="A38" s="12" t="s">
        <v>69</v>
      </c>
      <c r="B38" s="26" t="str">
        <f t="shared" si="0"/>
        <v xml:space="preserve">Малов Дмитрий </v>
      </c>
      <c r="C38" s="26" t="s">
        <v>467</v>
      </c>
      <c r="D38" s="26" t="s">
        <v>333</v>
      </c>
      <c r="E38" s="26" t="s">
        <v>157</v>
      </c>
      <c r="F38" s="26" t="s">
        <v>75</v>
      </c>
      <c r="G38" s="46" t="s">
        <v>64</v>
      </c>
      <c r="H38" s="22">
        <v>10</v>
      </c>
      <c r="I38" s="26" t="s">
        <v>400</v>
      </c>
      <c r="J38" s="44"/>
      <c r="K38" s="1">
        <v>7</v>
      </c>
      <c r="L38" s="1">
        <v>7</v>
      </c>
      <c r="M38" s="1">
        <v>7</v>
      </c>
      <c r="N38" s="43">
        <f t="shared" si="1"/>
        <v>21</v>
      </c>
      <c r="O38" s="22" t="s">
        <v>15</v>
      </c>
      <c r="P38" s="11"/>
    </row>
    <row r="39" spans="1:16" ht="15" customHeight="1">
      <c r="A39" s="12" t="s">
        <v>69</v>
      </c>
      <c r="B39" s="26" t="str">
        <f t="shared" si="0"/>
        <v xml:space="preserve">Черентаева Валерия </v>
      </c>
      <c r="C39" s="26" t="s">
        <v>468</v>
      </c>
      <c r="D39" s="26" t="s">
        <v>243</v>
      </c>
      <c r="E39" s="26" t="s">
        <v>246</v>
      </c>
      <c r="F39" s="26" t="s">
        <v>75</v>
      </c>
      <c r="G39" s="26" t="s">
        <v>469</v>
      </c>
      <c r="H39" s="22">
        <v>10</v>
      </c>
      <c r="I39" s="26" t="s">
        <v>151</v>
      </c>
      <c r="J39" s="1">
        <v>0</v>
      </c>
      <c r="K39" s="1">
        <v>7</v>
      </c>
      <c r="L39" s="1">
        <v>0</v>
      </c>
      <c r="M39" s="1">
        <v>0</v>
      </c>
      <c r="N39" s="43">
        <f t="shared" si="1"/>
        <v>7</v>
      </c>
      <c r="O39" s="22"/>
      <c r="P39" s="11"/>
    </row>
    <row r="40" spans="1:16" ht="15" customHeight="1">
      <c r="A40" s="12" t="s">
        <v>69</v>
      </c>
      <c r="B40" s="26" t="str">
        <f t="shared" si="0"/>
        <v xml:space="preserve">Циплухина Дарья </v>
      </c>
      <c r="C40" s="26" t="s">
        <v>470</v>
      </c>
      <c r="D40" s="26" t="s">
        <v>374</v>
      </c>
      <c r="E40" s="26" t="s">
        <v>241</v>
      </c>
      <c r="F40" s="26" t="s">
        <v>75</v>
      </c>
      <c r="G40" s="26" t="s">
        <v>205</v>
      </c>
      <c r="H40" s="22">
        <v>9</v>
      </c>
      <c r="I40" s="26" t="s">
        <v>471</v>
      </c>
      <c r="J40" s="1">
        <v>0</v>
      </c>
      <c r="K40" s="1">
        <v>0</v>
      </c>
      <c r="L40" s="1">
        <v>0</v>
      </c>
      <c r="M40" s="44"/>
      <c r="N40" s="43">
        <f t="shared" si="1"/>
        <v>0</v>
      </c>
      <c r="O40" s="22"/>
      <c r="P40" s="11"/>
    </row>
    <row r="41" spans="1:16" ht="15" customHeight="1">
      <c r="A41" s="12" t="s">
        <v>69</v>
      </c>
      <c r="B41" s="38" t="str">
        <f t="shared" si="0"/>
        <v xml:space="preserve">Климов Максим </v>
      </c>
      <c r="C41" s="38" t="s">
        <v>472</v>
      </c>
      <c r="D41" s="38" t="s">
        <v>167</v>
      </c>
      <c r="E41" s="38" t="s">
        <v>127</v>
      </c>
      <c r="F41" s="38" t="s">
        <v>74</v>
      </c>
      <c r="G41" s="38" t="s">
        <v>64</v>
      </c>
      <c r="H41" s="39">
        <v>9</v>
      </c>
      <c r="I41" s="38" t="s">
        <v>151</v>
      </c>
      <c r="J41" s="40">
        <v>7</v>
      </c>
      <c r="K41" s="40">
        <v>7</v>
      </c>
      <c r="L41" s="40">
        <v>6</v>
      </c>
      <c r="M41" s="41"/>
      <c r="N41" s="42">
        <f t="shared" si="1"/>
        <v>20</v>
      </c>
      <c r="O41" s="39" t="s">
        <v>15</v>
      </c>
      <c r="P41" s="11"/>
    </row>
    <row r="42" spans="1:16" ht="15" customHeight="1">
      <c r="A42" s="12" t="s">
        <v>69</v>
      </c>
      <c r="B42" s="38" t="str">
        <f t="shared" si="0"/>
        <v xml:space="preserve">Панов Андрей </v>
      </c>
      <c r="C42" s="38" t="s">
        <v>473</v>
      </c>
      <c r="D42" s="38" t="s">
        <v>231</v>
      </c>
      <c r="E42" s="38" t="s">
        <v>474</v>
      </c>
      <c r="F42" s="38" t="s">
        <v>74</v>
      </c>
      <c r="G42" s="38" t="s">
        <v>64</v>
      </c>
      <c r="H42" s="39">
        <v>10</v>
      </c>
      <c r="I42" s="38" t="s">
        <v>400</v>
      </c>
      <c r="J42" s="40">
        <v>7</v>
      </c>
      <c r="K42" s="40">
        <v>7</v>
      </c>
      <c r="L42" s="40">
        <v>0</v>
      </c>
      <c r="M42" s="41"/>
      <c r="N42" s="42">
        <f t="shared" si="1"/>
        <v>14</v>
      </c>
      <c r="O42" s="39" t="s">
        <v>17</v>
      </c>
      <c r="P42" s="11"/>
    </row>
    <row r="43" spans="1:16" ht="15" customHeight="1">
      <c r="A43" s="12" t="s">
        <v>69</v>
      </c>
      <c r="B43" s="38" t="str">
        <f t="shared" si="0"/>
        <v xml:space="preserve">Павлов Дмитрий </v>
      </c>
      <c r="C43" s="38" t="s">
        <v>475</v>
      </c>
      <c r="D43" s="38" t="s">
        <v>333</v>
      </c>
      <c r="E43" s="38" t="s">
        <v>273</v>
      </c>
      <c r="F43" s="38" t="s">
        <v>74</v>
      </c>
      <c r="G43" s="38" t="s">
        <v>64</v>
      </c>
      <c r="H43" s="39">
        <v>10</v>
      </c>
      <c r="I43" s="38" t="s">
        <v>400</v>
      </c>
      <c r="J43" s="40">
        <v>0</v>
      </c>
      <c r="K43" s="40">
        <v>0</v>
      </c>
      <c r="L43" s="41"/>
      <c r="M43" s="41"/>
      <c r="N43" s="42">
        <f t="shared" si="1"/>
        <v>0</v>
      </c>
      <c r="O43" s="39"/>
      <c r="P43" s="11"/>
    </row>
    <row r="44" spans="1:16" ht="15" customHeight="1">
      <c r="A44" s="12" t="s">
        <v>69</v>
      </c>
      <c r="B44" s="26" t="str">
        <f t="shared" si="0"/>
        <v xml:space="preserve">Коновалов Константин </v>
      </c>
      <c r="C44" s="26" t="s">
        <v>476</v>
      </c>
      <c r="D44" s="26" t="s">
        <v>119</v>
      </c>
      <c r="E44" s="26" t="s">
        <v>157</v>
      </c>
      <c r="F44" s="26" t="s">
        <v>97</v>
      </c>
      <c r="G44" s="26" t="s">
        <v>32</v>
      </c>
      <c r="H44" s="22">
        <v>10</v>
      </c>
      <c r="I44" s="26" t="s">
        <v>175</v>
      </c>
      <c r="J44" s="1">
        <v>0</v>
      </c>
      <c r="K44" s="1">
        <v>0</v>
      </c>
      <c r="L44" s="1">
        <v>0</v>
      </c>
      <c r="M44" s="1">
        <v>0</v>
      </c>
      <c r="N44" s="43">
        <f t="shared" si="1"/>
        <v>0</v>
      </c>
      <c r="O44" s="22"/>
      <c r="P44" s="11"/>
    </row>
    <row r="45" spans="1:16" ht="15" customHeight="1">
      <c r="A45" s="12" t="s">
        <v>69</v>
      </c>
      <c r="B45" s="26" t="str">
        <f t="shared" si="0"/>
        <v xml:space="preserve">Левитская Диана </v>
      </c>
      <c r="C45" s="26" t="s">
        <v>477</v>
      </c>
      <c r="D45" s="26" t="s">
        <v>438</v>
      </c>
      <c r="E45" s="26" t="s">
        <v>139</v>
      </c>
      <c r="F45" s="26" t="s">
        <v>97</v>
      </c>
      <c r="G45" s="26" t="s">
        <v>32</v>
      </c>
      <c r="H45" s="22">
        <v>9</v>
      </c>
      <c r="I45" s="26" t="s">
        <v>175</v>
      </c>
      <c r="J45" s="1">
        <v>0</v>
      </c>
      <c r="K45" s="1">
        <v>0</v>
      </c>
      <c r="L45" s="1">
        <v>0</v>
      </c>
      <c r="M45" s="1">
        <v>0</v>
      </c>
      <c r="N45" s="43">
        <f t="shared" si="1"/>
        <v>0</v>
      </c>
      <c r="O45" s="22"/>
      <c r="P45" s="11"/>
    </row>
    <row r="46" spans="1:16" ht="15" customHeight="1">
      <c r="A46" s="12" t="s">
        <v>69</v>
      </c>
      <c r="B46" s="26" t="str">
        <f t="shared" si="0"/>
        <v xml:space="preserve">Юрьев Егор </v>
      </c>
      <c r="C46" s="26" t="s">
        <v>478</v>
      </c>
      <c r="D46" s="26" t="s">
        <v>248</v>
      </c>
      <c r="E46" s="26" t="s">
        <v>174</v>
      </c>
      <c r="F46" s="26" t="s">
        <v>97</v>
      </c>
      <c r="G46" s="26" t="s">
        <v>32</v>
      </c>
      <c r="H46" s="22">
        <v>9</v>
      </c>
      <c r="I46" s="26" t="s">
        <v>175</v>
      </c>
      <c r="J46" s="1">
        <v>0</v>
      </c>
      <c r="K46" s="1">
        <v>0</v>
      </c>
      <c r="L46" s="1">
        <v>0</v>
      </c>
      <c r="M46" s="1">
        <v>0</v>
      </c>
      <c r="N46" s="43">
        <f t="shared" si="1"/>
        <v>0</v>
      </c>
      <c r="O46" s="22"/>
      <c r="P46" s="11"/>
    </row>
    <row r="47" spans="1:16" ht="15" customHeight="1">
      <c r="A47" s="12" t="s">
        <v>69</v>
      </c>
      <c r="B47" s="38" t="str">
        <f t="shared" si="0"/>
        <v xml:space="preserve">Гмырин Илья </v>
      </c>
      <c r="C47" s="38" t="s">
        <v>479</v>
      </c>
      <c r="D47" s="38" t="s">
        <v>163</v>
      </c>
      <c r="E47" s="38" t="s">
        <v>150</v>
      </c>
      <c r="F47" s="38" t="s">
        <v>101</v>
      </c>
      <c r="G47" s="38" t="s">
        <v>32</v>
      </c>
      <c r="H47" s="39">
        <v>9</v>
      </c>
      <c r="I47" s="38" t="s">
        <v>175</v>
      </c>
      <c r="J47" s="40">
        <v>0</v>
      </c>
      <c r="K47" s="40">
        <v>0</v>
      </c>
      <c r="L47" s="40">
        <v>0</v>
      </c>
      <c r="M47" s="40">
        <v>0</v>
      </c>
      <c r="N47" s="42">
        <f t="shared" si="1"/>
        <v>0</v>
      </c>
      <c r="O47" s="39"/>
      <c r="P47" s="11"/>
    </row>
    <row r="48" spans="1:16" ht="15" customHeight="1">
      <c r="A48" s="12" t="s">
        <v>69</v>
      </c>
      <c r="B48" s="38" t="str">
        <f t="shared" si="0"/>
        <v xml:space="preserve">Серов Иван </v>
      </c>
      <c r="C48" s="38" t="s">
        <v>480</v>
      </c>
      <c r="D48" s="38" t="s">
        <v>177</v>
      </c>
      <c r="E48" s="38" t="s">
        <v>133</v>
      </c>
      <c r="F48" s="38" t="s">
        <v>101</v>
      </c>
      <c r="G48" s="38" t="s">
        <v>32</v>
      </c>
      <c r="H48" s="39">
        <v>9</v>
      </c>
      <c r="I48" s="38" t="s">
        <v>175</v>
      </c>
      <c r="J48" s="40">
        <v>0</v>
      </c>
      <c r="K48" s="40">
        <v>0</v>
      </c>
      <c r="L48" s="41"/>
      <c r="M48" s="41"/>
      <c r="N48" s="42">
        <f t="shared" si="1"/>
        <v>0</v>
      </c>
      <c r="O48" s="39"/>
      <c r="P48" s="11"/>
    </row>
    <row r="49" spans="1:16" ht="15" customHeight="1">
      <c r="A49" s="12" t="s">
        <v>69</v>
      </c>
      <c r="B49" s="38" t="str">
        <f t="shared" si="0"/>
        <v xml:space="preserve">Строганов Илья </v>
      </c>
      <c r="C49" s="38" t="s">
        <v>481</v>
      </c>
      <c r="D49" s="38" t="s">
        <v>163</v>
      </c>
      <c r="E49" s="38" t="s">
        <v>312</v>
      </c>
      <c r="F49" s="38" t="s">
        <v>101</v>
      </c>
      <c r="G49" s="38" t="s">
        <v>32</v>
      </c>
      <c r="H49" s="39">
        <v>10</v>
      </c>
      <c r="I49" s="38" t="s">
        <v>175</v>
      </c>
      <c r="J49" s="40">
        <v>0</v>
      </c>
      <c r="K49" s="41"/>
      <c r="L49" s="40">
        <v>0</v>
      </c>
      <c r="M49" s="41"/>
      <c r="N49" s="42">
        <f t="shared" si="1"/>
        <v>0</v>
      </c>
      <c r="O49" s="39"/>
      <c r="P49" s="11"/>
    </row>
    <row r="50" spans="1:16" ht="15" customHeight="1">
      <c r="A50" s="12" t="s">
        <v>69</v>
      </c>
      <c r="B50" s="26" t="str">
        <f t="shared" si="0"/>
        <v xml:space="preserve">Виноградов Илья </v>
      </c>
      <c r="C50" s="26" t="s">
        <v>482</v>
      </c>
      <c r="D50" s="26" t="s">
        <v>163</v>
      </c>
      <c r="E50" s="26" t="s">
        <v>157</v>
      </c>
      <c r="F50" s="26" t="s">
        <v>96</v>
      </c>
      <c r="G50" s="26" t="s">
        <v>12</v>
      </c>
      <c r="H50" s="22">
        <v>9</v>
      </c>
      <c r="I50" s="26" t="s">
        <v>121</v>
      </c>
      <c r="J50" s="1">
        <v>6</v>
      </c>
      <c r="K50" s="1">
        <v>0</v>
      </c>
      <c r="L50" s="1">
        <v>0</v>
      </c>
      <c r="M50" s="1">
        <v>1</v>
      </c>
      <c r="N50" s="43">
        <f t="shared" si="1"/>
        <v>7</v>
      </c>
      <c r="O50" s="22"/>
      <c r="P50" s="11"/>
    </row>
    <row r="51" spans="1:16" ht="15" customHeight="1">
      <c r="A51" s="12" t="s">
        <v>69</v>
      </c>
      <c r="B51" s="26" t="str">
        <f t="shared" si="0"/>
        <v xml:space="preserve">Филимонов Дмитрий </v>
      </c>
      <c r="C51" s="26" t="s">
        <v>483</v>
      </c>
      <c r="D51" s="26" t="s">
        <v>333</v>
      </c>
      <c r="E51" s="26" t="s">
        <v>361</v>
      </c>
      <c r="F51" s="26" t="s">
        <v>96</v>
      </c>
      <c r="G51" s="26" t="s">
        <v>12</v>
      </c>
      <c r="H51" s="22">
        <v>9</v>
      </c>
      <c r="I51" s="26" t="s">
        <v>121</v>
      </c>
      <c r="J51" s="1">
        <v>2</v>
      </c>
      <c r="K51" s="1">
        <v>0</v>
      </c>
      <c r="L51" s="1">
        <v>0</v>
      </c>
      <c r="M51" s="1">
        <v>1</v>
      </c>
      <c r="N51" s="43">
        <f t="shared" si="1"/>
        <v>3</v>
      </c>
      <c r="O51" s="22"/>
      <c r="P51" s="11"/>
    </row>
    <row r="52" spans="1:16" ht="15" customHeight="1">
      <c r="A52" s="12" t="s">
        <v>69</v>
      </c>
      <c r="B52" s="26" t="str">
        <f t="shared" si="0"/>
        <v xml:space="preserve">Иванова Варвара </v>
      </c>
      <c r="C52" s="26" t="s">
        <v>484</v>
      </c>
      <c r="D52" s="26" t="s">
        <v>211</v>
      </c>
      <c r="E52" s="26" t="s">
        <v>485</v>
      </c>
      <c r="F52" s="26" t="s">
        <v>96</v>
      </c>
      <c r="G52" s="26" t="s">
        <v>12</v>
      </c>
      <c r="H52" s="22">
        <v>9</v>
      </c>
      <c r="I52" s="26" t="s">
        <v>121</v>
      </c>
      <c r="J52" s="1"/>
      <c r="K52" s="44"/>
      <c r="L52" s="1">
        <v>0</v>
      </c>
      <c r="M52" s="1">
        <v>0</v>
      </c>
      <c r="N52" s="43">
        <f t="shared" si="1"/>
        <v>0</v>
      </c>
      <c r="O52" s="22"/>
      <c r="P52" s="11"/>
    </row>
    <row r="53" spans="1:16" ht="15" customHeight="1">
      <c r="A53" s="12" t="s">
        <v>69</v>
      </c>
      <c r="B53" s="38" t="str">
        <f t="shared" si="0"/>
        <v xml:space="preserve">Кицан Даниил </v>
      </c>
      <c r="C53" s="38" t="s">
        <v>486</v>
      </c>
      <c r="D53" s="38" t="s">
        <v>229</v>
      </c>
      <c r="E53" s="38" t="s">
        <v>441</v>
      </c>
      <c r="F53" s="38" t="s">
        <v>91</v>
      </c>
      <c r="G53" s="38" t="s">
        <v>55</v>
      </c>
      <c r="H53" s="39">
        <v>10</v>
      </c>
      <c r="I53" s="38" t="s">
        <v>295</v>
      </c>
      <c r="J53" s="40"/>
      <c r="K53" s="40">
        <v>7</v>
      </c>
      <c r="L53" s="40">
        <v>0</v>
      </c>
      <c r="M53" s="41"/>
      <c r="N53" s="42">
        <f t="shared" si="1"/>
        <v>7</v>
      </c>
      <c r="O53" s="39"/>
      <c r="P53" s="11"/>
    </row>
    <row r="54" spans="1:16" ht="15" customHeight="1">
      <c r="A54" s="12" t="s">
        <v>69</v>
      </c>
      <c r="B54" s="38" t="str">
        <f t="shared" si="0"/>
        <v xml:space="preserve">Харёв Ярослав </v>
      </c>
      <c r="C54" s="38" t="s">
        <v>487</v>
      </c>
      <c r="D54" s="38" t="s">
        <v>488</v>
      </c>
      <c r="E54" s="38" t="s">
        <v>127</v>
      </c>
      <c r="F54" s="38" t="s">
        <v>91</v>
      </c>
      <c r="G54" s="38" t="s">
        <v>55</v>
      </c>
      <c r="H54" s="39">
        <v>9</v>
      </c>
      <c r="I54" s="38" t="s">
        <v>295</v>
      </c>
      <c r="J54" s="41"/>
      <c r="K54" s="40">
        <v>0</v>
      </c>
      <c r="L54" s="40">
        <v>7</v>
      </c>
      <c r="M54" s="41"/>
      <c r="N54" s="42">
        <f t="shared" si="1"/>
        <v>7</v>
      </c>
      <c r="O54" s="39"/>
      <c r="P54" s="11"/>
    </row>
    <row r="55" spans="1:16" ht="15" customHeight="1">
      <c r="A55" s="12" t="s">
        <v>69</v>
      </c>
      <c r="B55" s="38" t="str">
        <f t="shared" si="0"/>
        <v xml:space="preserve">Екимова Анна </v>
      </c>
      <c r="C55" s="38" t="s">
        <v>489</v>
      </c>
      <c r="D55" s="38" t="s">
        <v>284</v>
      </c>
      <c r="E55" s="38" t="s">
        <v>147</v>
      </c>
      <c r="F55" s="38" t="s">
        <v>91</v>
      </c>
      <c r="G55" s="38" t="s">
        <v>55</v>
      </c>
      <c r="H55" s="39">
        <v>10</v>
      </c>
      <c r="I55" s="38" t="s">
        <v>295</v>
      </c>
      <c r="J55" s="40"/>
      <c r="K55" s="41"/>
      <c r="L55" s="41"/>
      <c r="M55" s="40">
        <v>1</v>
      </c>
      <c r="N55" s="42">
        <f t="shared" si="1"/>
        <v>1</v>
      </c>
      <c r="O55" s="39"/>
      <c r="P55" s="11"/>
    </row>
    <row r="56" spans="1:16" ht="15" customHeight="1">
      <c r="A56" s="12" t="s">
        <v>69</v>
      </c>
      <c r="B56" s="26" t="str">
        <f t="shared" si="0"/>
        <v xml:space="preserve">Кокка Анатолий </v>
      </c>
      <c r="C56" s="26" t="s">
        <v>490</v>
      </c>
      <c r="D56" s="26" t="s">
        <v>491</v>
      </c>
      <c r="E56" s="26" t="s">
        <v>418</v>
      </c>
      <c r="F56" s="26" t="s">
        <v>95</v>
      </c>
      <c r="G56" s="26" t="s">
        <v>43</v>
      </c>
      <c r="H56" s="22">
        <v>10</v>
      </c>
      <c r="I56" s="26" t="s">
        <v>220</v>
      </c>
      <c r="J56" s="1">
        <v>0</v>
      </c>
      <c r="K56" s="44"/>
      <c r="L56" s="1">
        <v>0</v>
      </c>
      <c r="M56" s="44"/>
      <c r="N56" s="43">
        <f t="shared" si="1"/>
        <v>0</v>
      </c>
      <c r="O56" s="22"/>
      <c r="P56" s="11"/>
    </row>
    <row r="57" spans="1:16" ht="15" customHeight="1">
      <c r="A57" s="12" t="s">
        <v>69</v>
      </c>
      <c r="B57" s="26" t="str">
        <f t="shared" si="0"/>
        <v xml:space="preserve">Кочетков Вениамин </v>
      </c>
      <c r="C57" s="26" t="s">
        <v>492</v>
      </c>
      <c r="D57" s="26" t="s">
        <v>493</v>
      </c>
      <c r="E57" s="26" t="s">
        <v>154</v>
      </c>
      <c r="F57" s="26" t="s">
        <v>95</v>
      </c>
      <c r="G57" s="26" t="s">
        <v>43</v>
      </c>
      <c r="H57" s="22">
        <v>10</v>
      </c>
      <c r="I57" s="26" t="s">
        <v>220</v>
      </c>
      <c r="J57" s="1">
        <v>0</v>
      </c>
      <c r="K57" s="44"/>
      <c r="L57" s="1">
        <v>0</v>
      </c>
      <c r="M57" s="1">
        <v>0</v>
      </c>
      <c r="N57" s="43">
        <f t="shared" si="1"/>
        <v>0</v>
      </c>
      <c r="O57" s="22"/>
      <c r="P57" s="11"/>
    </row>
    <row r="58" spans="1:16" ht="15" customHeight="1">
      <c r="A58" s="12" t="s">
        <v>69</v>
      </c>
      <c r="B58" s="26" t="str">
        <f t="shared" si="0"/>
        <v xml:space="preserve">Минина Анастасия </v>
      </c>
      <c r="C58" s="26" t="s">
        <v>494</v>
      </c>
      <c r="D58" s="26" t="s">
        <v>138</v>
      </c>
      <c r="E58" s="26" t="s">
        <v>161</v>
      </c>
      <c r="F58" s="26" t="s">
        <v>95</v>
      </c>
      <c r="G58" s="26" t="s">
        <v>43</v>
      </c>
      <c r="H58" s="22">
        <v>10</v>
      </c>
      <c r="I58" s="26" t="s">
        <v>220</v>
      </c>
      <c r="J58" s="1">
        <v>0</v>
      </c>
      <c r="K58" s="1">
        <v>0</v>
      </c>
      <c r="L58" s="44"/>
      <c r="M58" s="44"/>
      <c r="N58" s="43">
        <f t="shared" si="1"/>
        <v>0</v>
      </c>
      <c r="O58" s="22"/>
      <c r="P58" s="11"/>
    </row>
    <row r="59" spans="1:16" ht="15" customHeight="1">
      <c r="A59" s="12" t="s">
        <v>69</v>
      </c>
      <c r="B59" s="38" t="str">
        <f t="shared" si="0"/>
        <v xml:space="preserve">Верховцев Фёдор </v>
      </c>
      <c r="C59" s="38" t="s">
        <v>495</v>
      </c>
      <c r="D59" s="38" t="s">
        <v>222</v>
      </c>
      <c r="E59" s="38" t="s">
        <v>393</v>
      </c>
      <c r="F59" s="38" t="s">
        <v>100</v>
      </c>
      <c r="G59" s="38" t="s">
        <v>55</v>
      </c>
      <c r="H59" s="39">
        <v>10</v>
      </c>
      <c r="I59" s="38" t="s">
        <v>295</v>
      </c>
      <c r="J59" s="40">
        <v>0</v>
      </c>
      <c r="K59" s="41"/>
      <c r="L59" s="41"/>
      <c r="M59" s="40">
        <v>0</v>
      </c>
      <c r="N59" s="42">
        <f t="shared" si="1"/>
        <v>0</v>
      </c>
      <c r="O59" s="39"/>
      <c r="P59" s="11"/>
    </row>
    <row r="60" spans="1:16" ht="15" customHeight="1">
      <c r="A60" s="12" t="s">
        <v>69</v>
      </c>
      <c r="B60" s="38" t="str">
        <f t="shared" si="0"/>
        <v xml:space="preserve">Жукова Снежана </v>
      </c>
      <c r="C60" s="38" t="s">
        <v>496</v>
      </c>
      <c r="D60" s="38" t="s">
        <v>497</v>
      </c>
      <c r="E60" s="38" t="s">
        <v>241</v>
      </c>
      <c r="F60" s="38" t="s">
        <v>100</v>
      </c>
      <c r="G60" s="38" t="s">
        <v>55</v>
      </c>
      <c r="H60" s="39">
        <v>10</v>
      </c>
      <c r="I60" s="38" t="s">
        <v>295</v>
      </c>
      <c r="J60" s="41"/>
      <c r="K60" s="41"/>
      <c r="L60" s="41"/>
      <c r="M60" s="40">
        <v>0</v>
      </c>
      <c r="N60" s="42">
        <f t="shared" si="1"/>
        <v>0</v>
      </c>
      <c r="O60" s="39"/>
      <c r="P60" s="11"/>
    </row>
    <row r="61" spans="1:16" ht="15" customHeight="1">
      <c r="A61" s="12" t="s">
        <v>69</v>
      </c>
      <c r="B61" s="38" t="str">
        <f t="shared" si="0"/>
        <v xml:space="preserve">Уродкова Елизавета </v>
      </c>
      <c r="C61" s="38" t="s">
        <v>498</v>
      </c>
      <c r="D61" s="38" t="s">
        <v>135</v>
      </c>
      <c r="E61" s="38" t="s">
        <v>143</v>
      </c>
      <c r="F61" s="38" t="s">
        <v>100</v>
      </c>
      <c r="G61" s="38" t="s">
        <v>55</v>
      </c>
      <c r="H61" s="39">
        <v>10</v>
      </c>
      <c r="I61" s="38" t="s">
        <v>295</v>
      </c>
      <c r="J61" s="40">
        <v>0</v>
      </c>
      <c r="K61" s="40">
        <v>0</v>
      </c>
      <c r="L61" s="40">
        <v>0</v>
      </c>
      <c r="M61" s="41"/>
      <c r="N61" s="42">
        <f t="shared" si="1"/>
        <v>0</v>
      </c>
      <c r="O61" s="39"/>
      <c r="P61" s="11"/>
    </row>
    <row r="62" spans="1:16" ht="15" customHeight="1">
      <c r="A62" s="12" t="s">
        <v>69</v>
      </c>
      <c r="B62" s="26" t="str">
        <f t="shared" si="0"/>
        <v xml:space="preserve">Котов Иван </v>
      </c>
      <c r="C62" s="26" t="s">
        <v>499</v>
      </c>
      <c r="D62" s="26" t="s">
        <v>177</v>
      </c>
      <c r="E62" s="26" t="s">
        <v>500</v>
      </c>
      <c r="F62" s="26" t="s">
        <v>92</v>
      </c>
      <c r="G62" s="26" t="s">
        <v>43</v>
      </c>
      <c r="H62" s="22">
        <v>10</v>
      </c>
      <c r="I62" s="26" t="s">
        <v>220</v>
      </c>
      <c r="J62" s="1">
        <v>0</v>
      </c>
      <c r="K62" s="1">
        <v>5</v>
      </c>
      <c r="L62" s="1">
        <v>0</v>
      </c>
      <c r="M62" s="44"/>
      <c r="N62" s="43">
        <f t="shared" si="1"/>
        <v>5</v>
      </c>
      <c r="O62" s="22"/>
      <c r="P62" s="11"/>
    </row>
    <row r="63" spans="1:16" ht="15" customHeight="1">
      <c r="A63" s="12" t="s">
        <v>69</v>
      </c>
      <c r="B63" s="26" t="str">
        <f t="shared" si="0"/>
        <v xml:space="preserve">Сергачева Дарья </v>
      </c>
      <c r="C63" s="26" t="s">
        <v>501</v>
      </c>
      <c r="D63" s="26" t="s">
        <v>374</v>
      </c>
      <c r="E63" s="26" t="s">
        <v>136</v>
      </c>
      <c r="F63" s="26" t="s">
        <v>92</v>
      </c>
      <c r="G63" s="26" t="s">
        <v>43</v>
      </c>
      <c r="H63" s="22">
        <v>10</v>
      </c>
      <c r="I63" s="26" t="s">
        <v>220</v>
      </c>
      <c r="J63" s="1">
        <v>0</v>
      </c>
      <c r="K63" s="44"/>
      <c r="L63" s="1">
        <v>0</v>
      </c>
      <c r="M63" s="1">
        <v>1</v>
      </c>
      <c r="N63" s="43">
        <f t="shared" si="1"/>
        <v>1</v>
      </c>
      <c r="O63" s="22"/>
      <c r="P63" s="11"/>
    </row>
    <row r="64" spans="1:16" ht="15" customHeight="1">
      <c r="A64" s="12" t="s">
        <v>69</v>
      </c>
      <c r="B64" s="26" t="str">
        <f t="shared" si="0"/>
        <v xml:space="preserve">Войтова Анастасия </v>
      </c>
      <c r="C64" s="26" t="s">
        <v>502</v>
      </c>
      <c r="D64" s="26" t="s">
        <v>138</v>
      </c>
      <c r="E64" s="26" t="s">
        <v>457</v>
      </c>
      <c r="F64" s="26" t="s">
        <v>92</v>
      </c>
      <c r="G64" s="26" t="s">
        <v>43</v>
      </c>
      <c r="H64" s="22">
        <v>10</v>
      </c>
      <c r="I64" s="26" t="s">
        <v>220</v>
      </c>
      <c r="J64" s="1">
        <v>0</v>
      </c>
      <c r="K64" s="1">
        <v>0</v>
      </c>
      <c r="L64" s="44"/>
      <c r="M64" s="1">
        <v>0</v>
      </c>
      <c r="N64" s="43">
        <f t="shared" si="1"/>
        <v>0</v>
      </c>
      <c r="O64" s="22"/>
      <c r="P64" s="11"/>
    </row>
    <row r="65" spans="1:16" ht="15" customHeight="1">
      <c r="A65" s="12" t="s">
        <v>69</v>
      </c>
      <c r="B65" s="38" t="str">
        <f t="shared" si="0"/>
        <v xml:space="preserve">Лазарьков Дмитрий </v>
      </c>
      <c r="C65" s="38" t="s">
        <v>503</v>
      </c>
      <c r="D65" s="38" t="s">
        <v>333</v>
      </c>
      <c r="E65" s="38" t="s">
        <v>157</v>
      </c>
      <c r="F65" s="38" t="s">
        <v>88</v>
      </c>
      <c r="G65" s="38" t="s">
        <v>36</v>
      </c>
      <c r="H65" s="39">
        <v>11</v>
      </c>
      <c r="I65" s="38" t="s">
        <v>504</v>
      </c>
      <c r="J65" s="40">
        <v>0</v>
      </c>
      <c r="K65" s="40">
        <v>7</v>
      </c>
      <c r="L65" s="40">
        <v>7</v>
      </c>
      <c r="M65" s="40">
        <v>1</v>
      </c>
      <c r="N65" s="42">
        <f t="shared" si="1"/>
        <v>15</v>
      </c>
      <c r="O65" s="39" t="s">
        <v>17</v>
      </c>
      <c r="P65" s="11"/>
    </row>
    <row r="66" spans="1:16" ht="15" customHeight="1">
      <c r="A66" s="12" t="s">
        <v>69</v>
      </c>
      <c r="B66" s="38" t="str">
        <f t="shared" si="0"/>
        <v xml:space="preserve">Никольский Матвей </v>
      </c>
      <c r="C66" s="38" t="s">
        <v>505</v>
      </c>
      <c r="D66" s="38" t="s">
        <v>436</v>
      </c>
      <c r="E66" s="38" t="s">
        <v>215</v>
      </c>
      <c r="F66" s="38" t="s">
        <v>88</v>
      </c>
      <c r="G66" s="38" t="s">
        <v>36</v>
      </c>
      <c r="H66" s="39">
        <v>10</v>
      </c>
      <c r="I66" s="38" t="s">
        <v>280</v>
      </c>
      <c r="J66" s="41"/>
      <c r="K66" s="41"/>
      <c r="L66" s="40">
        <v>0</v>
      </c>
      <c r="M66" s="41"/>
      <c r="N66" s="42">
        <f t="shared" si="1"/>
        <v>0</v>
      </c>
      <c r="O66" s="39"/>
      <c r="P66" s="11"/>
    </row>
    <row r="67" spans="1:16" ht="15" customHeight="1">
      <c r="A67" s="12" t="s">
        <v>69</v>
      </c>
      <c r="B67" s="38" t="str">
        <f t="shared" si="0"/>
        <v xml:space="preserve">Петрунькина Анастасия </v>
      </c>
      <c r="C67" s="38" t="s">
        <v>506</v>
      </c>
      <c r="D67" s="38" t="s">
        <v>138</v>
      </c>
      <c r="E67" s="38" t="s">
        <v>407</v>
      </c>
      <c r="F67" s="38" t="s">
        <v>88</v>
      </c>
      <c r="G67" s="38" t="s">
        <v>36</v>
      </c>
      <c r="H67" s="39">
        <v>10</v>
      </c>
      <c r="I67" s="38" t="s">
        <v>398</v>
      </c>
      <c r="J67" s="40">
        <v>0</v>
      </c>
      <c r="K67" s="41"/>
      <c r="L67" s="41"/>
      <c r="M67" s="40">
        <v>0</v>
      </c>
      <c r="N67" s="42">
        <f t="shared" si="1"/>
        <v>0</v>
      </c>
      <c r="O67" s="39"/>
      <c r="P67" s="11"/>
    </row>
    <row r="68" spans="1:16" ht="15" customHeight="1">
      <c r="A68" s="12" t="s">
        <v>69</v>
      </c>
      <c r="B68" s="26" t="str">
        <f t="shared" si="0"/>
        <v xml:space="preserve">Демидов Иван </v>
      </c>
      <c r="C68" s="26" t="s">
        <v>281</v>
      </c>
      <c r="D68" s="26" t="s">
        <v>177</v>
      </c>
      <c r="E68" s="26" t="s">
        <v>215</v>
      </c>
      <c r="F68" s="26" t="s">
        <v>90</v>
      </c>
      <c r="G68" s="26" t="s">
        <v>36</v>
      </c>
      <c r="H68" s="22">
        <v>10</v>
      </c>
      <c r="I68" s="26" t="s">
        <v>282</v>
      </c>
      <c r="J68" s="44"/>
      <c r="K68" s="44"/>
      <c r="L68" s="1">
        <v>3</v>
      </c>
      <c r="M68" s="44"/>
      <c r="N68" s="43">
        <f t="shared" si="1"/>
        <v>3</v>
      </c>
      <c r="O68" s="22"/>
      <c r="P68" s="11"/>
    </row>
    <row r="69" spans="1:16" ht="15" customHeight="1">
      <c r="A69" s="12" t="s">
        <v>69</v>
      </c>
      <c r="B69" s="26" t="str">
        <f t="shared" si="0"/>
        <v xml:space="preserve">Тихомирова Маргарита </v>
      </c>
      <c r="C69" s="26" t="s">
        <v>507</v>
      </c>
      <c r="D69" s="26" t="s">
        <v>404</v>
      </c>
      <c r="E69" s="26" t="s">
        <v>227</v>
      </c>
      <c r="F69" s="26" t="s">
        <v>90</v>
      </c>
      <c r="G69" s="26" t="s">
        <v>36</v>
      </c>
      <c r="H69" s="22">
        <v>9</v>
      </c>
      <c r="I69" s="26" t="s">
        <v>280</v>
      </c>
      <c r="J69" s="1">
        <v>0</v>
      </c>
      <c r="K69" s="44"/>
      <c r="L69" s="44"/>
      <c r="M69" s="44"/>
      <c r="N69" s="43">
        <f t="shared" si="1"/>
        <v>0</v>
      </c>
      <c r="O69" s="22"/>
      <c r="P69" s="11"/>
    </row>
    <row r="70" spans="1:16" ht="15" customHeight="1">
      <c r="A70" s="12" t="s">
        <v>69</v>
      </c>
      <c r="B70" s="26" t="str">
        <f t="shared" si="0"/>
        <v xml:space="preserve">Федорова Ксения </v>
      </c>
      <c r="C70" s="26" t="s">
        <v>508</v>
      </c>
      <c r="D70" s="26" t="s">
        <v>146</v>
      </c>
      <c r="E70" s="26" t="s">
        <v>188</v>
      </c>
      <c r="F70" s="26" t="s">
        <v>90</v>
      </c>
      <c r="G70" s="26" t="s">
        <v>36</v>
      </c>
      <c r="H70" s="22">
        <v>9</v>
      </c>
      <c r="I70" s="26" t="s">
        <v>280</v>
      </c>
      <c r="J70" s="44"/>
      <c r="K70" s="1">
        <v>0</v>
      </c>
      <c r="L70" s="1">
        <v>0</v>
      </c>
      <c r="M70" s="44"/>
      <c r="N70" s="43">
        <f t="shared" si="1"/>
        <v>0</v>
      </c>
      <c r="O70" s="22"/>
      <c r="P70" s="11"/>
    </row>
    <row r="71" spans="1:16" ht="15" customHeight="1">
      <c r="A71" s="12" t="s">
        <v>69</v>
      </c>
      <c r="B71" s="38" t="str">
        <f t="shared" si="0"/>
        <v xml:space="preserve">Грицыв Вадим </v>
      </c>
      <c r="C71" s="38" t="s">
        <v>509</v>
      </c>
      <c r="D71" s="38" t="s">
        <v>304</v>
      </c>
      <c r="E71" s="38" t="s">
        <v>238</v>
      </c>
      <c r="F71" s="38" t="s">
        <v>104</v>
      </c>
      <c r="G71" s="38" t="s">
        <v>26</v>
      </c>
      <c r="H71" s="39">
        <v>11</v>
      </c>
      <c r="I71" s="38" t="s">
        <v>223</v>
      </c>
      <c r="J71" s="40">
        <v>0</v>
      </c>
      <c r="K71" s="40">
        <v>0</v>
      </c>
      <c r="L71" s="40">
        <v>0</v>
      </c>
      <c r="M71" s="40">
        <v>0</v>
      </c>
      <c r="N71" s="42">
        <f t="shared" si="1"/>
        <v>0</v>
      </c>
      <c r="O71" s="39"/>
      <c r="P71" s="11"/>
    </row>
    <row r="72" spans="1:16" ht="15" customHeight="1">
      <c r="A72" s="12" t="s">
        <v>69</v>
      </c>
      <c r="B72" s="38" t="str">
        <f t="shared" si="0"/>
        <v xml:space="preserve">Колтунов Максим </v>
      </c>
      <c r="C72" s="38" t="s">
        <v>510</v>
      </c>
      <c r="D72" s="38" t="s">
        <v>167</v>
      </c>
      <c r="E72" s="38" t="s">
        <v>133</v>
      </c>
      <c r="F72" s="38" t="s">
        <v>104</v>
      </c>
      <c r="G72" s="38" t="s">
        <v>26</v>
      </c>
      <c r="H72" s="39">
        <v>11</v>
      </c>
      <c r="I72" s="38" t="s">
        <v>223</v>
      </c>
      <c r="J72" s="40"/>
      <c r="K72" s="40">
        <v>0</v>
      </c>
      <c r="L72" s="41"/>
      <c r="M72" s="41"/>
      <c r="N72" s="42">
        <f t="shared" si="1"/>
        <v>0</v>
      </c>
      <c r="O72" s="39"/>
      <c r="P72" s="11"/>
    </row>
    <row r="73" spans="1:16" ht="15" customHeight="1">
      <c r="A73" s="12" t="s">
        <v>69</v>
      </c>
      <c r="B73" s="38" t="str">
        <f t="shared" si="0"/>
        <v xml:space="preserve">Языков Максим </v>
      </c>
      <c r="C73" s="38" t="s">
        <v>511</v>
      </c>
      <c r="D73" s="38" t="s">
        <v>167</v>
      </c>
      <c r="E73" s="38" t="s">
        <v>154</v>
      </c>
      <c r="F73" s="38" t="s">
        <v>104</v>
      </c>
      <c r="G73" s="38" t="s">
        <v>26</v>
      </c>
      <c r="H73" s="39">
        <v>11</v>
      </c>
      <c r="I73" s="38" t="s">
        <v>223</v>
      </c>
      <c r="J73" s="40">
        <v>0</v>
      </c>
      <c r="K73" s="41"/>
      <c r="L73" s="40">
        <v>0</v>
      </c>
      <c r="M73" s="41"/>
      <c r="N73" s="42">
        <f t="shared" si="1"/>
        <v>0</v>
      </c>
      <c r="O73" s="39"/>
      <c r="P73" s="11"/>
    </row>
    <row r="74" spans="1:16" ht="15" customHeight="1">
      <c r="A74" s="12" t="s">
        <v>69</v>
      </c>
      <c r="B74" s="26" t="str">
        <f t="shared" si="0"/>
        <v xml:space="preserve">Малахов Илья </v>
      </c>
      <c r="C74" s="26" t="s">
        <v>230</v>
      </c>
      <c r="D74" s="26" t="s">
        <v>163</v>
      </c>
      <c r="E74" s="26" t="s">
        <v>215</v>
      </c>
      <c r="F74" s="26" t="s">
        <v>79</v>
      </c>
      <c r="G74" s="26" t="s">
        <v>43</v>
      </c>
      <c r="H74" s="22">
        <v>11</v>
      </c>
      <c r="I74" s="26" t="s">
        <v>220</v>
      </c>
      <c r="J74" s="1">
        <v>7</v>
      </c>
      <c r="K74" s="44"/>
      <c r="L74" s="1">
        <v>7</v>
      </c>
      <c r="M74" s="44"/>
      <c r="N74" s="43">
        <f t="shared" si="1"/>
        <v>14</v>
      </c>
      <c r="O74" s="22" t="s">
        <v>17</v>
      </c>
      <c r="P74" s="11"/>
    </row>
    <row r="75" spans="1:16" ht="15" customHeight="1">
      <c r="A75" s="12" t="s">
        <v>69</v>
      </c>
      <c r="B75" s="26" t="str">
        <f t="shared" si="0"/>
        <v xml:space="preserve">Смородский Артём </v>
      </c>
      <c r="C75" s="26" t="s">
        <v>512</v>
      </c>
      <c r="D75" s="26" t="s">
        <v>354</v>
      </c>
      <c r="E75" s="26" t="s">
        <v>157</v>
      </c>
      <c r="F75" s="26" t="s">
        <v>79</v>
      </c>
      <c r="G75" s="26" t="s">
        <v>43</v>
      </c>
      <c r="H75" s="22">
        <v>11</v>
      </c>
      <c r="I75" s="26" t="s">
        <v>220</v>
      </c>
      <c r="J75" s="1">
        <v>7</v>
      </c>
      <c r="K75" s="1">
        <v>7</v>
      </c>
      <c r="L75" s="1"/>
      <c r="M75" s="1">
        <v>0</v>
      </c>
      <c r="N75" s="43">
        <f t="shared" si="1"/>
        <v>14</v>
      </c>
      <c r="O75" s="22" t="s">
        <v>17</v>
      </c>
      <c r="P75" s="11"/>
    </row>
    <row r="76" spans="1:16" ht="15" customHeight="1">
      <c r="A76" s="12" t="s">
        <v>69</v>
      </c>
      <c r="B76" s="26" t="str">
        <f t="shared" si="0"/>
        <v xml:space="preserve">Девятая Софья </v>
      </c>
      <c r="C76" s="26" t="s">
        <v>513</v>
      </c>
      <c r="D76" s="26" t="s">
        <v>369</v>
      </c>
      <c r="E76" s="26" t="s">
        <v>188</v>
      </c>
      <c r="F76" s="26" t="s">
        <v>79</v>
      </c>
      <c r="G76" s="26" t="s">
        <v>43</v>
      </c>
      <c r="H76" s="22">
        <v>11</v>
      </c>
      <c r="I76" s="26" t="s">
        <v>220</v>
      </c>
      <c r="J76" s="44"/>
      <c r="K76" s="1">
        <v>0</v>
      </c>
      <c r="L76" s="1">
        <v>0</v>
      </c>
      <c r="M76" s="44"/>
      <c r="N76" s="43">
        <f t="shared" si="1"/>
        <v>0</v>
      </c>
      <c r="O76" s="22"/>
      <c r="P76" s="11"/>
    </row>
    <row r="77" spans="1:16" ht="15" customHeight="1">
      <c r="A77" s="12" t="s">
        <v>69</v>
      </c>
      <c r="B77" s="38" t="str">
        <f t="shared" si="0"/>
        <v xml:space="preserve">Рочев Павел </v>
      </c>
      <c r="C77" s="38" t="s">
        <v>514</v>
      </c>
      <c r="D77" s="38" t="s">
        <v>265</v>
      </c>
      <c r="E77" s="38" t="s">
        <v>133</v>
      </c>
      <c r="F77" s="38" t="s">
        <v>93</v>
      </c>
      <c r="G77" s="38" t="s">
        <v>24</v>
      </c>
      <c r="H77" s="39">
        <v>10</v>
      </c>
      <c r="I77" s="38" t="s">
        <v>301</v>
      </c>
      <c r="J77" s="40"/>
      <c r="K77" s="40">
        <v>5</v>
      </c>
      <c r="L77" s="41"/>
      <c r="M77" s="41"/>
      <c r="N77" s="42">
        <f t="shared" si="1"/>
        <v>5</v>
      </c>
      <c r="O77" s="39"/>
      <c r="P77" s="11"/>
    </row>
    <row r="78" spans="1:16" ht="15" customHeight="1">
      <c r="A78" s="12" t="s">
        <v>69</v>
      </c>
      <c r="B78" s="38" t="str">
        <f t="shared" si="0"/>
        <v xml:space="preserve">Воеводкин Даниил </v>
      </c>
      <c r="C78" s="38" t="s">
        <v>515</v>
      </c>
      <c r="D78" s="38" t="s">
        <v>229</v>
      </c>
      <c r="E78" s="38" t="s">
        <v>268</v>
      </c>
      <c r="F78" s="38" t="s">
        <v>93</v>
      </c>
      <c r="G78" s="38" t="s">
        <v>24</v>
      </c>
      <c r="H78" s="39">
        <v>10</v>
      </c>
      <c r="I78" s="38" t="s">
        <v>301</v>
      </c>
      <c r="J78" s="40">
        <v>0</v>
      </c>
      <c r="K78" s="40">
        <v>0</v>
      </c>
      <c r="L78" s="40">
        <v>0</v>
      </c>
      <c r="M78" s="41"/>
      <c r="N78" s="42">
        <f t="shared" si="1"/>
        <v>0</v>
      </c>
      <c r="O78" s="39"/>
      <c r="P78" s="11"/>
    </row>
    <row r="79" spans="1:16" ht="15" customHeight="1">
      <c r="A79" s="12" t="s">
        <v>69</v>
      </c>
      <c r="B79" s="38" t="str">
        <f t="shared" si="0"/>
        <v xml:space="preserve">Наумов Илья </v>
      </c>
      <c r="C79" s="38" t="s">
        <v>516</v>
      </c>
      <c r="D79" s="38" t="s">
        <v>163</v>
      </c>
      <c r="E79" s="38" t="s">
        <v>127</v>
      </c>
      <c r="F79" s="38" t="s">
        <v>93</v>
      </c>
      <c r="G79" s="38" t="s">
        <v>24</v>
      </c>
      <c r="H79" s="39">
        <v>10</v>
      </c>
      <c r="I79" s="38" t="s">
        <v>301</v>
      </c>
      <c r="J79" s="40">
        <v>0</v>
      </c>
      <c r="K79" s="40">
        <v>0</v>
      </c>
      <c r="L79" s="40">
        <v>0</v>
      </c>
      <c r="M79" s="40">
        <v>0</v>
      </c>
      <c r="N79" s="42">
        <f t="shared" si="1"/>
        <v>0</v>
      </c>
      <c r="O79" s="39"/>
      <c r="P79" s="11"/>
    </row>
    <row r="80" spans="1:16" ht="15" customHeight="1">
      <c r="A80" s="12" t="s">
        <v>69</v>
      </c>
      <c r="B80" s="26" t="str">
        <f t="shared" si="0"/>
        <v xml:space="preserve">Габов Никита </v>
      </c>
      <c r="C80" s="26" t="s">
        <v>517</v>
      </c>
      <c r="D80" s="26" t="s">
        <v>126</v>
      </c>
      <c r="E80" s="26" t="s">
        <v>133</v>
      </c>
      <c r="F80" s="26" t="s">
        <v>84</v>
      </c>
      <c r="G80" s="26" t="s">
        <v>24</v>
      </c>
      <c r="H80" s="22">
        <v>9</v>
      </c>
      <c r="I80" s="26" t="s">
        <v>301</v>
      </c>
      <c r="J80" s="1"/>
      <c r="K80" s="1">
        <v>7</v>
      </c>
      <c r="L80" s="1">
        <v>6</v>
      </c>
      <c r="M80" s="44"/>
      <c r="N80" s="43">
        <f t="shared" si="1"/>
        <v>13</v>
      </c>
      <c r="O80" s="22" t="s">
        <v>17</v>
      </c>
      <c r="P80" s="11"/>
    </row>
    <row r="81" spans="1:16" ht="15" customHeight="1">
      <c r="A81" s="12" t="s">
        <v>69</v>
      </c>
      <c r="B81" s="26" t="str">
        <f t="shared" si="0"/>
        <v xml:space="preserve">Симакова Юлия </v>
      </c>
      <c r="C81" s="26" t="s">
        <v>518</v>
      </c>
      <c r="D81" s="26" t="s">
        <v>290</v>
      </c>
      <c r="E81" s="26" t="s">
        <v>246</v>
      </c>
      <c r="F81" s="26" t="s">
        <v>84</v>
      </c>
      <c r="G81" s="26" t="s">
        <v>24</v>
      </c>
      <c r="H81" s="22">
        <v>9</v>
      </c>
      <c r="I81" s="26" t="s">
        <v>301</v>
      </c>
      <c r="J81" s="1">
        <v>0</v>
      </c>
      <c r="K81" s="1">
        <v>0</v>
      </c>
      <c r="L81" s="1">
        <v>0</v>
      </c>
      <c r="M81" s="44"/>
      <c r="N81" s="43">
        <f t="shared" si="1"/>
        <v>0</v>
      </c>
      <c r="O81" s="22"/>
      <c r="P81" s="11"/>
    </row>
    <row r="82" spans="1:16" ht="15" customHeight="1">
      <c r="A82" s="12" t="s">
        <v>69</v>
      </c>
      <c r="B82" s="26" t="str">
        <f t="shared" si="0"/>
        <v xml:space="preserve">Шехонина Ольга </v>
      </c>
      <c r="C82" s="26" t="s">
        <v>519</v>
      </c>
      <c r="D82" s="26" t="s">
        <v>235</v>
      </c>
      <c r="E82" s="26" t="s">
        <v>236</v>
      </c>
      <c r="F82" s="26" t="s">
        <v>84</v>
      </c>
      <c r="G82" s="26" t="s">
        <v>24</v>
      </c>
      <c r="H82" s="22">
        <v>9</v>
      </c>
      <c r="I82" s="26" t="s">
        <v>301</v>
      </c>
      <c r="J82" s="1">
        <v>0</v>
      </c>
      <c r="K82" s="1">
        <v>0</v>
      </c>
      <c r="L82" s="44"/>
      <c r="M82" s="1">
        <v>0</v>
      </c>
      <c r="N82" s="43">
        <f t="shared" si="1"/>
        <v>0</v>
      </c>
      <c r="O82" s="22"/>
      <c r="P82" s="11"/>
    </row>
    <row r="83" spans="1:16" ht="15" customHeight="1">
      <c r="A83" s="12" t="s">
        <v>69</v>
      </c>
      <c r="B83" s="38" t="str">
        <f t="shared" si="0"/>
        <v xml:space="preserve">Горбунов Антон </v>
      </c>
      <c r="C83" s="38" t="s">
        <v>520</v>
      </c>
      <c r="D83" s="38" t="s">
        <v>256</v>
      </c>
      <c r="E83" s="38" t="s">
        <v>127</v>
      </c>
      <c r="F83" s="38" t="s">
        <v>82</v>
      </c>
      <c r="G83" s="38" t="s">
        <v>24</v>
      </c>
      <c r="H83" s="39">
        <v>10</v>
      </c>
      <c r="I83" s="38" t="s">
        <v>301</v>
      </c>
      <c r="J83" s="40">
        <v>7</v>
      </c>
      <c r="K83" s="40">
        <v>5</v>
      </c>
      <c r="L83" s="40">
        <v>0</v>
      </c>
      <c r="M83" s="40">
        <v>7</v>
      </c>
      <c r="N83" s="42">
        <f t="shared" si="1"/>
        <v>19</v>
      </c>
      <c r="O83" s="39" t="s">
        <v>15</v>
      </c>
      <c r="P83" s="11"/>
    </row>
    <row r="84" spans="1:16" ht="15" customHeight="1">
      <c r="A84" s="12" t="s">
        <v>69</v>
      </c>
      <c r="B84" s="38" t="str">
        <f t="shared" si="0"/>
        <v xml:space="preserve">Ичетовкина Анна </v>
      </c>
      <c r="C84" s="38" t="s">
        <v>521</v>
      </c>
      <c r="D84" s="38" t="s">
        <v>284</v>
      </c>
      <c r="E84" s="38" t="s">
        <v>447</v>
      </c>
      <c r="F84" s="38" t="s">
        <v>82</v>
      </c>
      <c r="G84" s="38" t="s">
        <v>24</v>
      </c>
      <c r="H84" s="39">
        <v>10</v>
      </c>
      <c r="I84" s="38" t="s">
        <v>301</v>
      </c>
      <c r="J84" s="40">
        <v>0</v>
      </c>
      <c r="K84" s="40">
        <v>7</v>
      </c>
      <c r="L84" s="40">
        <v>0</v>
      </c>
      <c r="M84" s="40">
        <v>2</v>
      </c>
      <c r="N84" s="42">
        <f t="shared" si="1"/>
        <v>9</v>
      </c>
      <c r="O84" s="39"/>
      <c r="P84" s="11"/>
    </row>
    <row r="85" spans="1:16" ht="15" customHeight="1">
      <c r="A85" s="12" t="s">
        <v>69</v>
      </c>
      <c r="B85" s="38" t="str">
        <f t="shared" si="0"/>
        <v xml:space="preserve">Власов Михаил </v>
      </c>
      <c r="C85" s="38" t="s">
        <v>522</v>
      </c>
      <c r="D85" s="38" t="s">
        <v>272</v>
      </c>
      <c r="E85" s="38" t="s">
        <v>133</v>
      </c>
      <c r="F85" s="38" t="s">
        <v>82</v>
      </c>
      <c r="G85" s="38" t="s">
        <v>24</v>
      </c>
      <c r="H85" s="39">
        <v>10</v>
      </c>
      <c r="I85" s="38" t="s">
        <v>301</v>
      </c>
      <c r="J85" s="40">
        <v>0</v>
      </c>
      <c r="K85" s="40">
        <v>0</v>
      </c>
      <c r="L85" s="41"/>
      <c r="M85" s="41"/>
      <c r="N85" s="42">
        <f t="shared" si="1"/>
        <v>0</v>
      </c>
      <c r="O85" s="39"/>
      <c r="P85" s="11"/>
    </row>
    <row r="86" spans="1:16" ht="15" customHeight="1">
      <c r="A86" s="12" t="s">
        <v>69</v>
      </c>
      <c r="B86" s="26" t="str">
        <f t="shared" si="0"/>
        <v xml:space="preserve">Канева Екатерина </v>
      </c>
      <c r="C86" s="26" t="s">
        <v>523</v>
      </c>
      <c r="D86" s="26" t="s">
        <v>344</v>
      </c>
      <c r="E86" s="26" t="s">
        <v>422</v>
      </c>
      <c r="F86" s="26" t="s">
        <v>89</v>
      </c>
      <c r="G86" s="26" t="s">
        <v>24</v>
      </c>
      <c r="H86" s="22">
        <v>10</v>
      </c>
      <c r="I86" s="26" t="s">
        <v>301</v>
      </c>
      <c r="J86" s="1">
        <v>0</v>
      </c>
      <c r="K86" s="1">
        <v>0</v>
      </c>
      <c r="L86" s="1">
        <v>0</v>
      </c>
      <c r="M86" s="1">
        <v>1</v>
      </c>
      <c r="N86" s="43">
        <f t="shared" si="1"/>
        <v>1</v>
      </c>
      <c r="O86" s="22"/>
      <c r="P86" s="11"/>
    </row>
    <row r="87" spans="1:16" ht="15" customHeight="1">
      <c r="A87" s="12" t="s">
        <v>69</v>
      </c>
      <c r="B87" s="26" t="str">
        <f t="shared" si="0"/>
        <v xml:space="preserve">Жданов Степан </v>
      </c>
      <c r="C87" s="26" t="s">
        <v>524</v>
      </c>
      <c r="D87" s="26" t="s">
        <v>525</v>
      </c>
      <c r="E87" s="26" t="s">
        <v>124</v>
      </c>
      <c r="F87" s="26" t="s">
        <v>89</v>
      </c>
      <c r="G87" s="26" t="s">
        <v>24</v>
      </c>
      <c r="H87" s="22">
        <v>10</v>
      </c>
      <c r="I87" s="26" t="s">
        <v>301</v>
      </c>
      <c r="J87" s="1">
        <v>0</v>
      </c>
      <c r="K87" s="1">
        <v>0</v>
      </c>
      <c r="L87" s="1">
        <v>0</v>
      </c>
      <c r="M87" s="44"/>
      <c r="N87" s="43">
        <f t="shared" si="1"/>
        <v>0</v>
      </c>
      <c r="O87" s="22"/>
      <c r="P87" s="11"/>
    </row>
    <row r="88" spans="1:16" ht="15" customHeight="1">
      <c r="A88" s="12" t="s">
        <v>69</v>
      </c>
      <c r="B88" s="26" t="str">
        <f t="shared" si="0"/>
        <v xml:space="preserve">Степанов Никита </v>
      </c>
      <c r="C88" s="26" t="s">
        <v>526</v>
      </c>
      <c r="D88" s="26" t="s">
        <v>126</v>
      </c>
      <c r="E88" s="26" t="s">
        <v>204</v>
      </c>
      <c r="F88" s="26" t="s">
        <v>89</v>
      </c>
      <c r="G88" s="26" t="s">
        <v>24</v>
      </c>
      <c r="H88" s="22">
        <v>10</v>
      </c>
      <c r="I88" s="26" t="s">
        <v>301</v>
      </c>
      <c r="J88" s="1">
        <v>0</v>
      </c>
      <c r="K88" s="1">
        <v>0</v>
      </c>
      <c r="L88" s="44"/>
      <c r="M88" s="44"/>
      <c r="N88" s="43">
        <f t="shared" si="1"/>
        <v>0</v>
      </c>
      <c r="O88" s="22"/>
      <c r="P88" s="11"/>
    </row>
    <row r="89" spans="1:16" ht="15" customHeight="1">
      <c r="A89" s="12" t="s">
        <v>69</v>
      </c>
      <c r="B89" s="38" t="str">
        <f t="shared" si="0"/>
        <v xml:space="preserve">Бабушкин Георгий </v>
      </c>
      <c r="C89" s="38" t="s">
        <v>527</v>
      </c>
      <c r="D89" s="38" t="s">
        <v>181</v>
      </c>
      <c r="E89" s="38" t="s">
        <v>215</v>
      </c>
      <c r="F89" s="38" t="s">
        <v>78</v>
      </c>
      <c r="G89" s="38" t="s">
        <v>10</v>
      </c>
      <c r="H89" s="39">
        <v>10</v>
      </c>
      <c r="I89" s="38" t="s">
        <v>330</v>
      </c>
      <c r="J89" s="40">
        <v>7</v>
      </c>
      <c r="K89" s="41"/>
      <c r="L89" s="40">
        <v>0</v>
      </c>
      <c r="M89" s="40">
        <v>1</v>
      </c>
      <c r="N89" s="42">
        <f t="shared" si="1"/>
        <v>8</v>
      </c>
      <c r="O89" s="39"/>
      <c r="P89" s="11"/>
    </row>
    <row r="90" spans="1:16" ht="15" customHeight="1">
      <c r="A90" s="12" t="s">
        <v>69</v>
      </c>
      <c r="B90" s="38" t="str">
        <f t="shared" si="0"/>
        <v xml:space="preserve">Бырдин Иван </v>
      </c>
      <c r="C90" s="38" t="s">
        <v>528</v>
      </c>
      <c r="D90" s="38" t="s">
        <v>177</v>
      </c>
      <c r="E90" s="38" t="s">
        <v>120</v>
      </c>
      <c r="F90" s="38" t="s">
        <v>78</v>
      </c>
      <c r="G90" s="38" t="s">
        <v>10</v>
      </c>
      <c r="H90" s="39">
        <v>10</v>
      </c>
      <c r="I90" s="38" t="s">
        <v>330</v>
      </c>
      <c r="J90" s="41"/>
      <c r="K90" s="41"/>
      <c r="L90" s="40">
        <v>0</v>
      </c>
      <c r="M90" s="40">
        <v>6</v>
      </c>
      <c r="N90" s="42">
        <f t="shared" si="1"/>
        <v>6</v>
      </c>
      <c r="O90" s="39"/>
      <c r="P90" s="11"/>
    </row>
    <row r="91" spans="1:16" ht="15" customHeight="1">
      <c r="A91" s="12" t="s">
        <v>69</v>
      </c>
      <c r="B91" s="38" t="str">
        <f t="shared" si="0"/>
        <v xml:space="preserve">Мендалёв Марк </v>
      </c>
      <c r="C91" s="38" t="s">
        <v>529</v>
      </c>
      <c r="D91" s="38" t="s">
        <v>397</v>
      </c>
      <c r="E91" s="38" t="s">
        <v>120</v>
      </c>
      <c r="F91" s="38" t="s">
        <v>78</v>
      </c>
      <c r="G91" s="38" t="s">
        <v>10</v>
      </c>
      <c r="H91" s="39">
        <v>10</v>
      </c>
      <c r="I91" s="38" t="s">
        <v>330</v>
      </c>
      <c r="J91" s="41"/>
      <c r="K91" s="41"/>
      <c r="L91" s="41"/>
      <c r="M91" s="40">
        <v>0</v>
      </c>
      <c r="N91" s="42">
        <f t="shared" si="1"/>
        <v>0</v>
      </c>
      <c r="O91" s="39"/>
      <c r="P91" s="11"/>
    </row>
    <row r="92" spans="1:16" ht="15" customHeight="1">
      <c r="A92" s="12" t="s">
        <v>69</v>
      </c>
      <c r="B92" s="26" t="str">
        <f t="shared" si="0"/>
        <v xml:space="preserve">Комиссарова Полина </v>
      </c>
      <c r="C92" s="26" t="s">
        <v>530</v>
      </c>
      <c r="D92" s="26" t="s">
        <v>384</v>
      </c>
      <c r="E92" s="26" t="s">
        <v>447</v>
      </c>
      <c r="F92" s="26" t="s">
        <v>73</v>
      </c>
      <c r="G92" s="26" t="s">
        <v>10</v>
      </c>
      <c r="H92" s="22">
        <v>10</v>
      </c>
      <c r="I92" s="26" t="s">
        <v>330</v>
      </c>
      <c r="J92" s="1">
        <v>7</v>
      </c>
      <c r="K92" s="1">
        <v>7</v>
      </c>
      <c r="L92" s="1">
        <v>7</v>
      </c>
      <c r="M92" s="44"/>
      <c r="N92" s="43">
        <f t="shared" si="1"/>
        <v>21</v>
      </c>
      <c r="O92" s="22" t="s">
        <v>15</v>
      </c>
      <c r="P92" s="11"/>
    </row>
    <row r="93" spans="1:16" ht="15" customHeight="1">
      <c r="A93" s="12" t="s">
        <v>69</v>
      </c>
      <c r="B93" s="26" t="str">
        <f t="shared" si="0"/>
        <v xml:space="preserve">Кузнецова Анна </v>
      </c>
      <c r="C93" s="26" t="s">
        <v>531</v>
      </c>
      <c r="D93" s="26" t="s">
        <v>284</v>
      </c>
      <c r="E93" s="26" t="s">
        <v>241</v>
      </c>
      <c r="F93" s="26" t="s">
        <v>73</v>
      </c>
      <c r="G93" s="26" t="s">
        <v>10</v>
      </c>
      <c r="H93" s="22">
        <v>10</v>
      </c>
      <c r="I93" s="26" t="s">
        <v>330</v>
      </c>
      <c r="J93" s="1">
        <v>7</v>
      </c>
      <c r="K93" s="44"/>
      <c r="L93" s="1">
        <v>7</v>
      </c>
      <c r="M93" s="1">
        <v>7</v>
      </c>
      <c r="N93" s="43">
        <f t="shared" si="1"/>
        <v>21</v>
      </c>
      <c r="O93" s="22" t="s">
        <v>15</v>
      </c>
      <c r="P93" s="11"/>
    </row>
    <row r="94" spans="1:16" ht="15" customHeight="1">
      <c r="A94" s="12" t="s">
        <v>69</v>
      </c>
      <c r="B94" s="26" t="str">
        <f t="shared" si="0"/>
        <v xml:space="preserve">Авраменко Екатерина </v>
      </c>
      <c r="C94" s="26" t="s">
        <v>532</v>
      </c>
      <c r="D94" s="26" t="s">
        <v>344</v>
      </c>
      <c r="E94" s="26" t="s">
        <v>227</v>
      </c>
      <c r="F94" s="26" t="s">
        <v>73</v>
      </c>
      <c r="G94" s="26" t="s">
        <v>10</v>
      </c>
      <c r="H94" s="22">
        <v>10</v>
      </c>
      <c r="I94" s="26" t="s">
        <v>330</v>
      </c>
      <c r="J94" s="1">
        <v>7</v>
      </c>
      <c r="K94" s="44"/>
      <c r="L94" s="1">
        <v>0</v>
      </c>
      <c r="M94" s="44"/>
      <c r="N94" s="43">
        <f t="shared" si="1"/>
        <v>7</v>
      </c>
      <c r="O94" s="22"/>
      <c r="P94" s="11"/>
    </row>
    <row r="95" spans="1:16" ht="15" customHeight="1">
      <c r="A95" s="12" t="s">
        <v>69</v>
      </c>
      <c r="B95" s="38" t="str">
        <f t="shared" si="0"/>
        <v xml:space="preserve">Бабич Семён </v>
      </c>
      <c r="C95" s="38" t="s">
        <v>533</v>
      </c>
      <c r="D95" s="38" t="s">
        <v>534</v>
      </c>
      <c r="E95" s="38" t="s">
        <v>182</v>
      </c>
      <c r="F95" s="38" t="s">
        <v>68</v>
      </c>
      <c r="G95" s="38" t="s">
        <v>10</v>
      </c>
      <c r="H95" s="39">
        <v>11</v>
      </c>
      <c r="I95" s="38" t="s">
        <v>330</v>
      </c>
      <c r="J95" s="40">
        <v>7</v>
      </c>
      <c r="K95" s="40">
        <v>7</v>
      </c>
      <c r="L95" s="40">
        <v>7</v>
      </c>
      <c r="M95" s="40">
        <v>7</v>
      </c>
      <c r="N95" s="42">
        <f t="shared" si="1"/>
        <v>28</v>
      </c>
      <c r="O95" s="39" t="s">
        <v>11</v>
      </c>
      <c r="P95" s="11"/>
    </row>
    <row r="96" spans="1:16" ht="15" customHeight="1">
      <c r="A96" s="12" t="s">
        <v>69</v>
      </c>
      <c r="B96" s="38" t="str">
        <f t="shared" si="0"/>
        <v xml:space="preserve">Падерин Кирилл </v>
      </c>
      <c r="C96" s="38" t="s">
        <v>535</v>
      </c>
      <c r="D96" s="38" t="s">
        <v>153</v>
      </c>
      <c r="E96" s="38" t="s">
        <v>127</v>
      </c>
      <c r="F96" s="38" t="s">
        <v>68</v>
      </c>
      <c r="G96" s="38" t="s">
        <v>10</v>
      </c>
      <c r="H96" s="39">
        <v>11</v>
      </c>
      <c r="I96" s="38" t="s">
        <v>330</v>
      </c>
      <c r="J96" s="40">
        <v>7</v>
      </c>
      <c r="K96" s="40">
        <v>7</v>
      </c>
      <c r="L96" s="40">
        <v>7</v>
      </c>
      <c r="M96" s="40">
        <v>1</v>
      </c>
      <c r="N96" s="42">
        <f t="shared" si="1"/>
        <v>22</v>
      </c>
      <c r="O96" s="39" t="s">
        <v>15</v>
      </c>
      <c r="P96" s="11"/>
    </row>
    <row r="97" spans="1:16" ht="15" customHeight="1">
      <c r="A97" s="12" t="s">
        <v>69</v>
      </c>
      <c r="B97" s="38" t="str">
        <f t="shared" si="0"/>
        <v xml:space="preserve">Оганнисян Эрик </v>
      </c>
      <c r="C97" s="38" t="s">
        <v>536</v>
      </c>
      <c r="D97" s="38" t="s">
        <v>537</v>
      </c>
      <c r="E97" s="38" t="s">
        <v>538</v>
      </c>
      <c r="F97" s="38" t="s">
        <v>68</v>
      </c>
      <c r="G97" s="38" t="s">
        <v>10</v>
      </c>
      <c r="H97" s="39">
        <v>11</v>
      </c>
      <c r="I97" s="38" t="s">
        <v>330</v>
      </c>
      <c r="J97" s="40">
        <v>7</v>
      </c>
      <c r="K97" s="40">
        <v>7</v>
      </c>
      <c r="L97" s="40">
        <v>0</v>
      </c>
      <c r="M97" s="40">
        <v>7</v>
      </c>
      <c r="N97" s="42">
        <f t="shared" si="1"/>
        <v>21</v>
      </c>
      <c r="O97" s="39" t="s">
        <v>15</v>
      </c>
      <c r="P97" s="11"/>
    </row>
    <row r="98" spans="1:16" ht="15" customHeight="1">
      <c r="A98" s="12" t="s">
        <v>69</v>
      </c>
      <c r="B98" s="26" t="str">
        <f t="shared" si="0"/>
        <v xml:space="preserve">Кремсал Александра </v>
      </c>
      <c r="C98" s="26" t="s">
        <v>539</v>
      </c>
      <c r="D98" s="26" t="s">
        <v>187</v>
      </c>
      <c r="E98" s="26" t="s">
        <v>188</v>
      </c>
      <c r="F98" s="26" t="s">
        <v>76</v>
      </c>
      <c r="G98" s="26" t="s">
        <v>10</v>
      </c>
      <c r="H98" s="22">
        <v>9</v>
      </c>
      <c r="I98" s="26" t="s">
        <v>330</v>
      </c>
      <c r="J98" s="1"/>
      <c r="K98" s="1">
        <v>0</v>
      </c>
      <c r="L98" s="1">
        <v>7</v>
      </c>
      <c r="M98" s="1">
        <v>1</v>
      </c>
      <c r="N98" s="43">
        <f t="shared" si="1"/>
        <v>8</v>
      </c>
      <c r="O98" s="22"/>
      <c r="P98" s="11"/>
    </row>
    <row r="99" spans="1:16" ht="15" customHeight="1">
      <c r="A99" s="12" t="s">
        <v>69</v>
      </c>
      <c r="B99" s="26" t="str">
        <f t="shared" si="0"/>
        <v xml:space="preserve">Алехина Ксения </v>
      </c>
      <c r="C99" s="26" t="s">
        <v>540</v>
      </c>
      <c r="D99" s="26" t="s">
        <v>146</v>
      </c>
      <c r="E99" s="26" t="s">
        <v>541</v>
      </c>
      <c r="F99" s="26" t="s">
        <v>76</v>
      </c>
      <c r="G99" s="26" t="s">
        <v>10</v>
      </c>
      <c r="H99" s="22">
        <v>9</v>
      </c>
      <c r="I99" s="26" t="s">
        <v>330</v>
      </c>
      <c r="J99" s="1"/>
      <c r="K99" s="44"/>
      <c r="L99" s="1">
        <v>0</v>
      </c>
      <c r="M99" s="1">
        <v>7</v>
      </c>
      <c r="N99" s="43">
        <f t="shared" si="1"/>
        <v>7</v>
      </c>
      <c r="O99" s="22"/>
      <c r="P99" s="11"/>
    </row>
    <row r="100" spans="1:16" ht="15" customHeight="1">
      <c r="A100" s="12" t="s">
        <v>69</v>
      </c>
      <c r="B100" s="26" t="str">
        <f t="shared" si="0"/>
        <v xml:space="preserve">Давидюк Тимофей </v>
      </c>
      <c r="C100" s="26" t="s">
        <v>542</v>
      </c>
      <c r="D100" s="26" t="s">
        <v>543</v>
      </c>
      <c r="E100" s="26" t="s">
        <v>238</v>
      </c>
      <c r="F100" s="26" t="s">
        <v>76</v>
      </c>
      <c r="G100" s="26" t="s">
        <v>10</v>
      </c>
      <c r="H100" s="22">
        <v>9</v>
      </c>
      <c r="I100" s="26" t="s">
        <v>330</v>
      </c>
      <c r="J100" s="1">
        <v>0</v>
      </c>
      <c r="K100" s="1">
        <v>0</v>
      </c>
      <c r="L100" s="1"/>
      <c r="M100" s="1">
        <v>0</v>
      </c>
      <c r="N100" s="43">
        <f t="shared" si="1"/>
        <v>0</v>
      </c>
      <c r="O100" s="22"/>
      <c r="P100" s="11"/>
    </row>
    <row r="101" spans="1:16" ht="15" customHeight="1">
      <c r="A101" s="12" t="s">
        <v>69</v>
      </c>
      <c r="B101" s="38" t="str">
        <f t="shared" si="0"/>
        <v xml:space="preserve">Снигирев Андрей </v>
      </c>
      <c r="C101" s="38" t="s">
        <v>544</v>
      </c>
      <c r="D101" s="38" t="s">
        <v>231</v>
      </c>
      <c r="E101" s="38" t="s">
        <v>150</v>
      </c>
      <c r="F101" s="38" t="s">
        <v>94</v>
      </c>
      <c r="G101" s="38" t="s">
        <v>10</v>
      </c>
      <c r="H101" s="39">
        <v>9</v>
      </c>
      <c r="I101" s="38" t="s">
        <v>330</v>
      </c>
      <c r="J101" s="41"/>
      <c r="K101" s="41"/>
      <c r="L101" s="41"/>
      <c r="M101" s="40">
        <v>7</v>
      </c>
      <c r="N101" s="42">
        <f t="shared" si="1"/>
        <v>7</v>
      </c>
      <c r="O101" s="39"/>
      <c r="P101" s="11"/>
    </row>
    <row r="102" spans="1:16" ht="15" customHeight="1">
      <c r="A102" s="12" t="s">
        <v>69</v>
      </c>
      <c r="B102" s="38" t="str">
        <f t="shared" si="0"/>
        <v xml:space="preserve">Родионова Лия </v>
      </c>
      <c r="C102" s="38" t="s">
        <v>545</v>
      </c>
      <c r="D102" s="38" t="s">
        <v>546</v>
      </c>
      <c r="E102" s="38" t="s">
        <v>547</v>
      </c>
      <c r="F102" s="38" t="s">
        <v>94</v>
      </c>
      <c r="G102" s="38" t="s">
        <v>10</v>
      </c>
      <c r="H102" s="39">
        <v>9</v>
      </c>
      <c r="I102" s="38" t="s">
        <v>330</v>
      </c>
      <c r="J102" s="40">
        <v>0</v>
      </c>
      <c r="K102" s="41"/>
      <c r="L102" s="41"/>
      <c r="M102" s="40">
        <v>6</v>
      </c>
      <c r="N102" s="42">
        <f t="shared" si="1"/>
        <v>6</v>
      </c>
      <c r="O102" s="39"/>
      <c r="P102" s="11"/>
    </row>
    <row r="103" spans="1:16" ht="15" customHeight="1">
      <c r="A103" s="12" t="s">
        <v>69</v>
      </c>
      <c r="B103" s="38" t="str">
        <f t="shared" si="0"/>
        <v xml:space="preserve">Зубов Егор </v>
      </c>
      <c r="C103" s="38" t="s">
        <v>548</v>
      </c>
      <c r="D103" s="38" t="s">
        <v>248</v>
      </c>
      <c r="E103" s="38" t="s">
        <v>273</v>
      </c>
      <c r="F103" s="38" t="s">
        <v>94</v>
      </c>
      <c r="G103" s="38" t="s">
        <v>10</v>
      </c>
      <c r="H103" s="39">
        <v>9</v>
      </c>
      <c r="I103" s="38" t="s">
        <v>330</v>
      </c>
      <c r="J103" s="40">
        <v>0</v>
      </c>
      <c r="K103" s="40">
        <v>0</v>
      </c>
      <c r="L103" s="40">
        <v>0</v>
      </c>
      <c r="M103" s="41"/>
      <c r="N103" s="42">
        <f t="shared" si="1"/>
        <v>0</v>
      </c>
      <c r="O103" s="39"/>
      <c r="P103" s="11"/>
    </row>
    <row r="104" spans="1:16" ht="15" customHeight="1">
      <c r="A104" s="12" t="s">
        <v>69</v>
      </c>
      <c r="B104" s="26" t="str">
        <f t="shared" si="0"/>
        <v xml:space="preserve">Ермаков Егор </v>
      </c>
      <c r="C104" s="26" t="s">
        <v>549</v>
      </c>
      <c r="D104" s="26" t="s">
        <v>248</v>
      </c>
      <c r="E104" s="26" t="s">
        <v>127</v>
      </c>
      <c r="F104" s="26" t="s">
        <v>81</v>
      </c>
      <c r="G104" s="26" t="s">
        <v>10</v>
      </c>
      <c r="H104" s="22">
        <v>9</v>
      </c>
      <c r="I104" s="26" t="s">
        <v>330</v>
      </c>
      <c r="J104" s="44"/>
      <c r="K104" s="1">
        <v>7</v>
      </c>
      <c r="L104" s="1">
        <v>7</v>
      </c>
      <c r="M104" s="44"/>
      <c r="N104" s="43">
        <f t="shared" si="1"/>
        <v>14</v>
      </c>
      <c r="O104" s="22" t="s">
        <v>17</v>
      </c>
      <c r="P104" s="11"/>
    </row>
    <row r="105" spans="1:16" ht="15" customHeight="1">
      <c r="A105" s="12" t="s">
        <v>69</v>
      </c>
      <c r="B105" s="26" t="str">
        <f t="shared" si="0"/>
        <v xml:space="preserve">Ласкин Павел </v>
      </c>
      <c r="C105" s="26" t="s">
        <v>550</v>
      </c>
      <c r="D105" s="26" t="s">
        <v>265</v>
      </c>
      <c r="E105" s="26" t="s">
        <v>133</v>
      </c>
      <c r="F105" s="26" t="s">
        <v>81</v>
      </c>
      <c r="G105" s="26" t="s">
        <v>10</v>
      </c>
      <c r="H105" s="22">
        <v>9</v>
      </c>
      <c r="I105" s="26" t="s">
        <v>330</v>
      </c>
      <c r="J105" s="1">
        <v>0</v>
      </c>
      <c r="K105" s="1">
        <v>0</v>
      </c>
      <c r="L105" s="1">
        <v>0</v>
      </c>
      <c r="M105" s="1">
        <v>0</v>
      </c>
      <c r="N105" s="43">
        <f t="shared" si="1"/>
        <v>0</v>
      </c>
      <c r="O105" s="22"/>
      <c r="P105" s="11"/>
    </row>
    <row r="106" spans="1:16" ht="15" customHeight="1">
      <c r="A106" s="12" t="s">
        <v>69</v>
      </c>
      <c r="B106" s="26" t="str">
        <f t="shared" si="0"/>
        <v xml:space="preserve">Родивилова Ирина </v>
      </c>
      <c r="C106" s="26" t="s">
        <v>551</v>
      </c>
      <c r="D106" s="26" t="s">
        <v>552</v>
      </c>
      <c r="E106" s="26" t="s">
        <v>136</v>
      </c>
      <c r="F106" s="26" t="s">
        <v>81</v>
      </c>
      <c r="G106" s="26" t="s">
        <v>10</v>
      </c>
      <c r="H106" s="22">
        <v>9</v>
      </c>
      <c r="I106" s="26" t="s">
        <v>330</v>
      </c>
      <c r="J106" s="44"/>
      <c r="K106" s="1">
        <v>0</v>
      </c>
      <c r="L106" s="1">
        <v>0</v>
      </c>
      <c r="M106" s="1">
        <v>0</v>
      </c>
      <c r="N106" s="43">
        <f t="shared" si="1"/>
        <v>0</v>
      </c>
      <c r="O106" s="22"/>
      <c r="P106" s="11"/>
    </row>
    <row r="107" spans="1:16" ht="15" customHeight="1">
      <c r="A107" s="12" t="s">
        <v>69</v>
      </c>
      <c r="B107" s="38" t="str">
        <f t="shared" si="0"/>
        <v xml:space="preserve">Агаркова Полина </v>
      </c>
      <c r="C107" s="38" t="s">
        <v>553</v>
      </c>
      <c r="D107" s="38" t="s">
        <v>384</v>
      </c>
      <c r="E107" s="38" t="s">
        <v>188</v>
      </c>
      <c r="F107" s="38" t="s">
        <v>98</v>
      </c>
      <c r="G107" s="38" t="s">
        <v>55</v>
      </c>
      <c r="H107" s="39">
        <v>9</v>
      </c>
      <c r="I107" s="38" t="s">
        <v>295</v>
      </c>
      <c r="J107" s="40">
        <v>0</v>
      </c>
      <c r="K107" s="41"/>
      <c r="L107" s="41"/>
      <c r="M107" s="40">
        <v>3</v>
      </c>
      <c r="N107" s="42">
        <f t="shared" si="1"/>
        <v>3</v>
      </c>
      <c r="O107" s="39"/>
      <c r="P107" s="11"/>
    </row>
    <row r="108" spans="1:16" ht="15" customHeight="1">
      <c r="A108" s="12" t="s">
        <v>69</v>
      </c>
      <c r="B108" s="38" t="str">
        <f t="shared" si="0"/>
        <v xml:space="preserve">Гусев Глеб </v>
      </c>
      <c r="C108" s="38" t="s">
        <v>554</v>
      </c>
      <c r="D108" s="38" t="s">
        <v>149</v>
      </c>
      <c r="E108" s="38" t="s">
        <v>555</v>
      </c>
      <c r="F108" s="38" t="s">
        <v>98</v>
      </c>
      <c r="G108" s="38" t="s">
        <v>55</v>
      </c>
      <c r="H108" s="39">
        <v>9</v>
      </c>
      <c r="I108" s="38" t="s">
        <v>295</v>
      </c>
      <c r="J108" s="40"/>
      <c r="K108" s="41"/>
      <c r="L108" s="40">
        <v>0</v>
      </c>
      <c r="M108" s="41"/>
      <c r="N108" s="42">
        <f t="shared" si="1"/>
        <v>0</v>
      </c>
      <c r="O108" s="39"/>
      <c r="P108" s="11"/>
    </row>
    <row r="109" spans="1:16" ht="15" customHeight="1">
      <c r="A109" s="12" t="s">
        <v>69</v>
      </c>
      <c r="B109" s="38" t="str">
        <f t="shared" si="0"/>
        <v xml:space="preserve">Сабурова Дарья </v>
      </c>
      <c r="C109" s="38" t="s">
        <v>556</v>
      </c>
      <c r="D109" s="38" t="s">
        <v>374</v>
      </c>
      <c r="E109" s="38" t="s">
        <v>136</v>
      </c>
      <c r="F109" s="38" t="s">
        <v>98</v>
      </c>
      <c r="G109" s="38" t="s">
        <v>55</v>
      </c>
      <c r="H109" s="39">
        <v>9</v>
      </c>
      <c r="I109" s="38" t="s">
        <v>295</v>
      </c>
      <c r="J109" s="40"/>
      <c r="K109" s="40">
        <v>0</v>
      </c>
      <c r="L109" s="40">
        <v>0</v>
      </c>
      <c r="M109" s="40">
        <v>0</v>
      </c>
      <c r="N109" s="42">
        <f t="shared" si="1"/>
        <v>0</v>
      </c>
      <c r="O109" s="39"/>
      <c r="P109" s="11"/>
    </row>
    <row r="110" spans="1:16" ht="15" customHeight="1">
      <c r="A110" s="12" t="s">
        <v>69</v>
      </c>
      <c r="B110" s="26" t="str">
        <f t="shared" si="0"/>
        <v xml:space="preserve">Веселов Владислав </v>
      </c>
      <c r="C110" s="26" t="s">
        <v>557</v>
      </c>
      <c r="D110" s="26" t="s">
        <v>195</v>
      </c>
      <c r="E110" s="26" t="s">
        <v>157</v>
      </c>
      <c r="F110" s="26" t="s">
        <v>87</v>
      </c>
      <c r="G110" s="26" t="s">
        <v>26</v>
      </c>
      <c r="H110" s="22">
        <v>9</v>
      </c>
      <c r="I110" s="26" t="s">
        <v>223</v>
      </c>
      <c r="J110" s="44"/>
      <c r="K110" s="1">
        <v>7</v>
      </c>
      <c r="L110" s="1">
        <v>0</v>
      </c>
      <c r="M110" s="44"/>
      <c r="N110" s="43">
        <f t="shared" si="1"/>
        <v>7</v>
      </c>
      <c r="O110" s="22"/>
      <c r="P110" s="11"/>
    </row>
    <row r="111" spans="1:16" ht="15" customHeight="1">
      <c r="A111" s="12" t="s">
        <v>69</v>
      </c>
      <c r="B111" s="26" t="str">
        <f t="shared" si="0"/>
        <v xml:space="preserve">Воронин Андрей </v>
      </c>
      <c r="C111" s="26" t="s">
        <v>558</v>
      </c>
      <c r="D111" s="26" t="s">
        <v>231</v>
      </c>
      <c r="E111" s="26" t="s">
        <v>154</v>
      </c>
      <c r="F111" s="26" t="s">
        <v>87</v>
      </c>
      <c r="G111" s="26" t="s">
        <v>26</v>
      </c>
      <c r="H111" s="22">
        <v>9</v>
      </c>
      <c r="I111" s="26" t="s">
        <v>223</v>
      </c>
      <c r="J111" s="1">
        <v>0</v>
      </c>
      <c r="K111" s="1">
        <v>7</v>
      </c>
      <c r="L111" s="1">
        <v>0</v>
      </c>
      <c r="M111" s="1">
        <v>0</v>
      </c>
      <c r="N111" s="43">
        <f t="shared" si="1"/>
        <v>7</v>
      </c>
      <c r="O111" s="22"/>
      <c r="P111" s="11"/>
    </row>
    <row r="112" spans="1:16" ht="15" customHeight="1">
      <c r="A112" s="12" t="s">
        <v>69</v>
      </c>
      <c r="B112" s="26" t="str">
        <f t="shared" si="0"/>
        <v xml:space="preserve">Лапин Максим </v>
      </c>
      <c r="C112" s="26" t="s">
        <v>559</v>
      </c>
      <c r="D112" s="26" t="s">
        <v>167</v>
      </c>
      <c r="E112" s="26" t="s">
        <v>157</v>
      </c>
      <c r="F112" s="26" t="s">
        <v>87</v>
      </c>
      <c r="G112" s="26" t="s">
        <v>26</v>
      </c>
      <c r="H112" s="22">
        <v>9</v>
      </c>
      <c r="I112" s="26" t="s">
        <v>223</v>
      </c>
      <c r="J112" s="1">
        <v>7</v>
      </c>
      <c r="K112" s="1">
        <v>0</v>
      </c>
      <c r="L112" s="1">
        <v>0</v>
      </c>
      <c r="M112" s="44"/>
      <c r="N112" s="43">
        <f t="shared" si="1"/>
        <v>7</v>
      </c>
      <c r="O112" s="22"/>
      <c r="P112" s="11"/>
    </row>
    <row r="113" spans="1:1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1"/>
      <c r="P113" s="11"/>
    </row>
    <row r="114" spans="1:1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1"/>
      <c r="P114" s="11"/>
    </row>
    <row r="115" spans="1:1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1"/>
      <c r="P115" s="11"/>
    </row>
    <row r="116" spans="1:16" ht="15" customHeight="1">
      <c r="A116" s="2"/>
      <c r="B116" s="173" t="s">
        <v>66</v>
      </c>
      <c r="C116" s="171"/>
      <c r="D116" s="171"/>
      <c r="E116" s="171"/>
      <c r="F116" s="171"/>
      <c r="G116" s="2"/>
      <c r="H116" s="2"/>
      <c r="I116" s="3"/>
      <c r="J116" s="174" t="s">
        <v>67</v>
      </c>
      <c r="K116" s="171"/>
      <c r="L116" s="171"/>
      <c r="M116" s="171"/>
      <c r="N116" s="171"/>
      <c r="O116" s="171"/>
      <c r="P116" s="11"/>
    </row>
    <row r="117" spans="1:1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1"/>
      <c r="P117" s="11"/>
    </row>
  </sheetData>
  <mergeCells count="4">
    <mergeCell ref="B1:O1"/>
    <mergeCell ref="B2:O2"/>
    <mergeCell ref="B116:F116"/>
    <mergeCell ref="J116:O1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A1000"/>
  <sheetViews>
    <sheetView workbookViewId="0">
      <pane ySplit="4" topLeftCell="A5" activePane="bottomLeft" state="frozen"/>
      <selection pane="bottomLeft" activeCell="B6" sqref="B6"/>
    </sheetView>
  </sheetViews>
  <sheetFormatPr defaultColWidth="12.625" defaultRowHeight="15" customHeight="1"/>
  <cols>
    <col min="1" max="1" width="3.5" customWidth="1"/>
    <col min="4" max="4" width="12.625" hidden="1"/>
    <col min="5" max="5" width="16.375" customWidth="1"/>
    <col min="7" max="7" width="5.5" customWidth="1"/>
    <col min="9" max="10" width="4.375" customWidth="1"/>
    <col min="11" max="11" width="4.125" customWidth="1"/>
    <col min="12" max="12" width="4.375" customWidth="1"/>
    <col min="13" max="13" width="7.5" customWidth="1"/>
    <col min="14" max="20" width="4.5" customWidth="1"/>
    <col min="21" max="21" width="7.625" customWidth="1"/>
    <col min="22" max="22" width="37.625" customWidth="1"/>
    <col min="23" max="26" width="7.625" customWidth="1"/>
    <col min="27" max="27" width="18.875" customWidth="1"/>
  </cols>
  <sheetData>
    <row r="1" spans="1:27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5" customHeight="1">
      <c r="A3" s="48"/>
      <c r="B3" s="176" t="s">
        <v>111</v>
      </c>
      <c r="C3" s="176" t="s">
        <v>112</v>
      </c>
      <c r="D3" s="176" t="s">
        <v>113</v>
      </c>
      <c r="E3" s="176" t="s">
        <v>0</v>
      </c>
      <c r="F3" s="176" t="s">
        <v>106</v>
      </c>
      <c r="G3" s="176" t="s">
        <v>560</v>
      </c>
      <c r="H3" s="176" t="s">
        <v>117</v>
      </c>
      <c r="I3" s="179" t="s">
        <v>561</v>
      </c>
      <c r="J3" s="180"/>
      <c r="K3" s="180"/>
      <c r="L3" s="180"/>
      <c r="M3" s="181"/>
      <c r="N3" s="179" t="s">
        <v>562</v>
      </c>
      <c r="O3" s="180"/>
      <c r="P3" s="180"/>
      <c r="Q3" s="180"/>
      <c r="R3" s="180"/>
      <c r="S3" s="180"/>
      <c r="T3" s="181"/>
      <c r="U3" s="178" t="s">
        <v>563</v>
      </c>
      <c r="V3" s="178" t="s">
        <v>564</v>
      </c>
      <c r="W3" s="178" t="s">
        <v>565</v>
      </c>
      <c r="X3" s="178" t="s">
        <v>566</v>
      </c>
      <c r="Y3" s="178" t="s">
        <v>567</v>
      </c>
      <c r="Z3" s="178" t="s">
        <v>568</v>
      </c>
      <c r="AA3" s="178" t="s">
        <v>569</v>
      </c>
    </row>
    <row r="4" spans="1:27" ht="15" customHeight="1">
      <c r="A4" s="48"/>
      <c r="B4" s="177"/>
      <c r="C4" s="177"/>
      <c r="D4" s="177"/>
      <c r="E4" s="177"/>
      <c r="F4" s="177"/>
      <c r="G4" s="177"/>
      <c r="H4" s="177"/>
      <c r="I4" s="50">
        <v>1</v>
      </c>
      <c r="J4" s="50">
        <v>2</v>
      </c>
      <c r="K4" s="50">
        <v>3</v>
      </c>
      <c r="L4" s="50">
        <v>4</v>
      </c>
      <c r="M4" s="50" t="s">
        <v>6</v>
      </c>
      <c r="N4" s="50">
        <v>1</v>
      </c>
      <c r="O4" s="50">
        <v>2</v>
      </c>
      <c r="P4" s="50">
        <v>3</v>
      </c>
      <c r="Q4" s="50">
        <v>4</v>
      </c>
      <c r="R4" s="50">
        <v>5</v>
      </c>
      <c r="S4" s="50">
        <v>6</v>
      </c>
      <c r="T4" s="50">
        <v>7</v>
      </c>
      <c r="U4" s="177"/>
      <c r="V4" s="177"/>
      <c r="W4" s="177"/>
      <c r="X4" s="177"/>
      <c r="Y4" s="177"/>
      <c r="Z4" s="177"/>
      <c r="AA4" s="177"/>
    </row>
    <row r="5" spans="1:27" ht="15" customHeight="1">
      <c r="A5" s="47"/>
      <c r="B5" s="51" t="s">
        <v>118</v>
      </c>
      <c r="C5" s="52" t="s">
        <v>119</v>
      </c>
      <c r="D5" s="53" t="s">
        <v>120</v>
      </c>
      <c r="E5" s="51" t="s">
        <v>30</v>
      </c>
      <c r="F5" s="53" t="s">
        <v>12</v>
      </c>
      <c r="G5" s="51">
        <v>7</v>
      </c>
      <c r="H5" s="54" t="s">
        <v>121</v>
      </c>
      <c r="I5" s="51">
        <v>0</v>
      </c>
      <c r="J5" s="52">
        <v>7</v>
      </c>
      <c r="K5" s="52">
        <v>3</v>
      </c>
      <c r="L5" s="52">
        <v>0</v>
      </c>
      <c r="M5" s="55">
        <v>10</v>
      </c>
      <c r="N5" s="51"/>
      <c r="O5" s="52"/>
      <c r="P5" s="52"/>
      <c r="Q5" s="56">
        <v>1</v>
      </c>
      <c r="R5" s="52"/>
      <c r="S5" s="52"/>
      <c r="T5" s="53"/>
      <c r="U5" s="57">
        <f t="shared" ref="U5:U142" si="0">SUM(M5) + 3 * N5 + 3 * O5 + 3 * P5 + 4 * Q5 + 4 * R5 + 5 * S5 + 6 * T5</f>
        <v>14</v>
      </c>
      <c r="V5" s="58" t="s">
        <v>570</v>
      </c>
      <c r="W5" s="59">
        <f t="shared" ref="W5:W142" si="1">I5 + J5 * 0.6 + 0.45 * L5 + 3 * N5 + 0.1 * 3 * O5 + 3 * P5 + 4 * Q5 + 4 * R5 + 6 * T5</f>
        <v>8.1999999999999993</v>
      </c>
      <c r="X5" s="59">
        <f t="shared" ref="X5:X142" si="2">0.1 * K5 + 0.45 * L5 + 0.1 * 5 * S5</f>
        <v>0.30000000000000004</v>
      </c>
      <c r="Y5" s="59">
        <f t="shared" ref="Y5:Y142" si="3">0.1 * J5 + 0.9 * K5 + 0.9 * 5 * S5</f>
        <v>3.4000000000000004</v>
      </c>
      <c r="Z5" s="59">
        <f t="shared" ref="Z5:Z142" si="4">0.3 * J5 + 0.1 * L5 + 0.9 * 3 * O5</f>
        <v>2.1</v>
      </c>
      <c r="AA5" s="60"/>
    </row>
    <row r="6" spans="1:27" ht="15" customHeight="1">
      <c r="A6" s="47"/>
      <c r="B6" s="61" t="s">
        <v>122</v>
      </c>
      <c r="C6" s="62" t="s">
        <v>123</v>
      </c>
      <c r="D6" s="63" t="s">
        <v>124</v>
      </c>
      <c r="E6" s="61" t="s">
        <v>30</v>
      </c>
      <c r="F6" s="63" t="s">
        <v>12</v>
      </c>
      <c r="G6" s="61">
        <v>7</v>
      </c>
      <c r="H6" s="64" t="s">
        <v>121</v>
      </c>
      <c r="I6" s="61"/>
      <c r="J6" s="62">
        <v>7</v>
      </c>
      <c r="K6" s="62"/>
      <c r="L6" s="62">
        <v>0</v>
      </c>
      <c r="M6" s="65">
        <v>7</v>
      </c>
      <c r="N6" s="61"/>
      <c r="O6" s="62"/>
      <c r="P6" s="66">
        <v>1</v>
      </c>
      <c r="Q6" s="62"/>
      <c r="R6" s="62"/>
      <c r="S6" s="62"/>
      <c r="T6" s="63"/>
      <c r="U6" s="67">
        <f t="shared" si="0"/>
        <v>10</v>
      </c>
      <c r="V6" s="47"/>
      <c r="W6" s="59">
        <f t="shared" si="1"/>
        <v>7.2</v>
      </c>
      <c r="X6" s="59">
        <f t="shared" si="2"/>
        <v>0</v>
      </c>
      <c r="Y6" s="59">
        <f t="shared" si="3"/>
        <v>0.70000000000000007</v>
      </c>
      <c r="Z6" s="59">
        <f t="shared" si="4"/>
        <v>2.1</v>
      </c>
      <c r="AA6" s="60"/>
    </row>
    <row r="7" spans="1:27" ht="15" customHeight="1">
      <c r="A7" s="47"/>
      <c r="B7" s="68" t="s">
        <v>125</v>
      </c>
      <c r="C7" s="69" t="s">
        <v>126</v>
      </c>
      <c r="D7" s="70" t="s">
        <v>127</v>
      </c>
      <c r="E7" s="68" t="s">
        <v>30</v>
      </c>
      <c r="F7" s="70" t="s">
        <v>12</v>
      </c>
      <c r="G7" s="68">
        <v>7</v>
      </c>
      <c r="H7" s="71" t="s">
        <v>121</v>
      </c>
      <c r="I7" s="68"/>
      <c r="J7" s="69">
        <v>0</v>
      </c>
      <c r="K7" s="69"/>
      <c r="L7" s="69">
        <v>0</v>
      </c>
      <c r="M7" s="72">
        <v>0</v>
      </c>
      <c r="N7" s="73">
        <v>1</v>
      </c>
      <c r="O7" s="69"/>
      <c r="P7" s="69"/>
      <c r="Q7" s="69"/>
      <c r="R7" s="69"/>
      <c r="S7" s="69"/>
      <c r="T7" s="70"/>
      <c r="U7" s="74">
        <f t="shared" si="0"/>
        <v>3</v>
      </c>
      <c r="V7" s="47"/>
      <c r="W7" s="59">
        <f t="shared" si="1"/>
        <v>3</v>
      </c>
      <c r="X7" s="59">
        <f t="shared" si="2"/>
        <v>0</v>
      </c>
      <c r="Y7" s="59">
        <f t="shared" si="3"/>
        <v>0</v>
      </c>
      <c r="Z7" s="59">
        <f t="shared" si="4"/>
        <v>0</v>
      </c>
      <c r="AA7" s="60"/>
    </row>
    <row r="8" spans="1:27" ht="15" customHeight="1">
      <c r="A8" s="47"/>
      <c r="B8" s="51" t="s">
        <v>128</v>
      </c>
      <c r="C8" s="52" t="s">
        <v>129</v>
      </c>
      <c r="D8" s="53" t="s">
        <v>130</v>
      </c>
      <c r="E8" s="51" t="s">
        <v>107</v>
      </c>
      <c r="F8" s="53" t="s">
        <v>12</v>
      </c>
      <c r="G8" s="51">
        <v>8</v>
      </c>
      <c r="H8" s="54" t="s">
        <v>121</v>
      </c>
      <c r="I8" s="51">
        <v>0</v>
      </c>
      <c r="J8" s="52">
        <v>7</v>
      </c>
      <c r="K8" s="52">
        <v>7</v>
      </c>
      <c r="L8" s="52">
        <v>0</v>
      </c>
      <c r="M8" s="55">
        <v>14</v>
      </c>
      <c r="N8" s="75">
        <v>1</v>
      </c>
      <c r="O8" s="52"/>
      <c r="P8" s="52"/>
      <c r="Q8" s="56">
        <v>1</v>
      </c>
      <c r="R8" s="52"/>
      <c r="S8" s="52"/>
      <c r="T8" s="53"/>
      <c r="U8" s="57">
        <f t="shared" si="0"/>
        <v>21</v>
      </c>
      <c r="V8" s="58" t="s">
        <v>570</v>
      </c>
      <c r="W8" s="59">
        <f t="shared" si="1"/>
        <v>11.2</v>
      </c>
      <c r="X8" s="59">
        <f t="shared" si="2"/>
        <v>0.70000000000000007</v>
      </c>
      <c r="Y8" s="59">
        <f t="shared" si="3"/>
        <v>7</v>
      </c>
      <c r="Z8" s="59">
        <f t="shared" si="4"/>
        <v>2.1</v>
      </c>
      <c r="AA8" s="60"/>
    </row>
    <row r="9" spans="1:27" ht="15" customHeight="1">
      <c r="A9" s="47"/>
      <c r="B9" s="61" t="s">
        <v>131</v>
      </c>
      <c r="C9" s="62" t="s">
        <v>132</v>
      </c>
      <c r="D9" s="63" t="s">
        <v>133</v>
      </c>
      <c r="E9" s="61" t="s">
        <v>107</v>
      </c>
      <c r="F9" s="63" t="s">
        <v>12</v>
      </c>
      <c r="G9" s="61">
        <v>8</v>
      </c>
      <c r="H9" s="64" t="s">
        <v>121</v>
      </c>
      <c r="I9" s="61">
        <v>0</v>
      </c>
      <c r="J9" s="62">
        <v>7</v>
      </c>
      <c r="K9" s="62">
        <v>7</v>
      </c>
      <c r="L9" s="62">
        <v>0</v>
      </c>
      <c r="M9" s="65">
        <v>14</v>
      </c>
      <c r="N9" s="61"/>
      <c r="O9" s="62"/>
      <c r="P9" s="62"/>
      <c r="Q9" s="62"/>
      <c r="R9" s="62"/>
      <c r="S9" s="66">
        <v>1</v>
      </c>
      <c r="T9" s="63"/>
      <c r="U9" s="67">
        <f t="shared" si="0"/>
        <v>19</v>
      </c>
      <c r="V9" s="47"/>
      <c r="W9" s="59">
        <f t="shared" si="1"/>
        <v>4.2</v>
      </c>
      <c r="X9" s="59">
        <f t="shared" si="2"/>
        <v>1.2000000000000002</v>
      </c>
      <c r="Y9" s="59">
        <f t="shared" si="3"/>
        <v>11.5</v>
      </c>
      <c r="Z9" s="59">
        <f t="shared" si="4"/>
        <v>2.1</v>
      </c>
      <c r="AA9" s="76" t="s">
        <v>571</v>
      </c>
    </row>
    <row r="10" spans="1:27" ht="15" customHeight="1">
      <c r="A10" s="47"/>
      <c r="B10" s="68" t="s">
        <v>134</v>
      </c>
      <c r="C10" s="69" t="s">
        <v>135</v>
      </c>
      <c r="D10" s="70" t="s">
        <v>136</v>
      </c>
      <c r="E10" s="68" t="s">
        <v>107</v>
      </c>
      <c r="F10" s="70" t="s">
        <v>12</v>
      </c>
      <c r="G10" s="68">
        <v>8</v>
      </c>
      <c r="H10" s="71" t="s">
        <v>121</v>
      </c>
      <c r="I10" s="68">
        <v>0</v>
      </c>
      <c r="J10" s="69">
        <v>7</v>
      </c>
      <c r="K10" s="69">
        <v>0</v>
      </c>
      <c r="L10" s="69">
        <v>0</v>
      </c>
      <c r="M10" s="72">
        <v>7</v>
      </c>
      <c r="N10" s="68"/>
      <c r="O10" s="69"/>
      <c r="P10" s="77">
        <v>1</v>
      </c>
      <c r="Q10" s="69"/>
      <c r="R10" s="77">
        <v>1</v>
      </c>
      <c r="S10" s="69"/>
      <c r="T10" s="70"/>
      <c r="U10" s="74">
        <f t="shared" si="0"/>
        <v>14</v>
      </c>
      <c r="V10" s="47"/>
      <c r="W10" s="59">
        <f t="shared" si="1"/>
        <v>11.2</v>
      </c>
      <c r="X10" s="59">
        <f t="shared" si="2"/>
        <v>0</v>
      </c>
      <c r="Y10" s="59">
        <f t="shared" si="3"/>
        <v>0.70000000000000007</v>
      </c>
      <c r="Z10" s="59">
        <f t="shared" si="4"/>
        <v>2.1</v>
      </c>
      <c r="AA10" s="60"/>
    </row>
    <row r="11" spans="1:27" ht="15" customHeight="1">
      <c r="A11" s="47"/>
      <c r="B11" s="61" t="s">
        <v>408</v>
      </c>
      <c r="C11" s="62" t="s">
        <v>167</v>
      </c>
      <c r="D11" s="63" t="s">
        <v>238</v>
      </c>
      <c r="E11" s="61" t="s">
        <v>48</v>
      </c>
      <c r="F11" s="63" t="s">
        <v>12</v>
      </c>
      <c r="G11" s="61">
        <v>6</v>
      </c>
      <c r="H11" s="64" t="s">
        <v>121</v>
      </c>
      <c r="I11" s="61">
        <v>0</v>
      </c>
      <c r="J11" s="62">
        <v>7</v>
      </c>
      <c r="K11" s="62">
        <v>0</v>
      </c>
      <c r="L11" s="62">
        <v>0</v>
      </c>
      <c r="M11" s="65">
        <v>7</v>
      </c>
      <c r="N11" s="61"/>
      <c r="O11" s="62"/>
      <c r="P11" s="62"/>
      <c r="Q11" s="62"/>
      <c r="R11" s="66">
        <v>1</v>
      </c>
      <c r="S11" s="62"/>
      <c r="T11" s="63"/>
      <c r="U11" s="67">
        <f t="shared" si="0"/>
        <v>11</v>
      </c>
      <c r="V11" s="58" t="s">
        <v>570</v>
      </c>
      <c r="W11" s="59">
        <f t="shared" si="1"/>
        <v>8.1999999999999993</v>
      </c>
      <c r="X11" s="59">
        <f t="shared" si="2"/>
        <v>0</v>
      </c>
      <c r="Y11" s="59">
        <f t="shared" si="3"/>
        <v>0.70000000000000007</v>
      </c>
      <c r="Z11" s="59">
        <f t="shared" si="4"/>
        <v>2.1</v>
      </c>
      <c r="AA11" s="60"/>
    </row>
    <row r="12" spans="1:27" ht="15" customHeight="1">
      <c r="A12" s="47"/>
      <c r="B12" s="61" t="s">
        <v>405</v>
      </c>
      <c r="C12" s="62" t="s">
        <v>406</v>
      </c>
      <c r="D12" s="63" t="s">
        <v>407</v>
      </c>
      <c r="E12" s="61" t="s">
        <v>48</v>
      </c>
      <c r="F12" s="63" t="s">
        <v>12</v>
      </c>
      <c r="G12" s="61">
        <v>6</v>
      </c>
      <c r="H12" s="64" t="s">
        <v>121</v>
      </c>
      <c r="I12" s="61">
        <v>0</v>
      </c>
      <c r="J12" s="62">
        <v>7</v>
      </c>
      <c r="K12" s="62">
        <v>0</v>
      </c>
      <c r="L12" s="62">
        <v>0</v>
      </c>
      <c r="M12" s="65">
        <v>7</v>
      </c>
      <c r="N12" s="78">
        <v>1</v>
      </c>
      <c r="O12" s="62"/>
      <c r="P12" s="62"/>
      <c r="Q12" s="62"/>
      <c r="R12" s="62"/>
      <c r="S12" s="62"/>
      <c r="T12" s="79">
        <v>0</v>
      </c>
      <c r="U12" s="67">
        <f t="shared" si="0"/>
        <v>10</v>
      </c>
      <c r="V12" s="47"/>
      <c r="W12" s="59">
        <f t="shared" si="1"/>
        <v>7.2</v>
      </c>
      <c r="X12" s="59">
        <f t="shared" si="2"/>
        <v>0</v>
      </c>
      <c r="Y12" s="59">
        <f t="shared" si="3"/>
        <v>0.70000000000000007</v>
      </c>
      <c r="Z12" s="59">
        <f t="shared" si="4"/>
        <v>2.1</v>
      </c>
      <c r="AA12" s="60"/>
    </row>
    <row r="13" spans="1:27" ht="15" customHeight="1">
      <c r="A13" s="47"/>
      <c r="B13" s="61" t="s">
        <v>409</v>
      </c>
      <c r="C13" s="62" t="s">
        <v>219</v>
      </c>
      <c r="D13" s="63" t="s">
        <v>127</v>
      </c>
      <c r="E13" s="61" t="s">
        <v>48</v>
      </c>
      <c r="F13" s="63" t="s">
        <v>12</v>
      </c>
      <c r="G13" s="61">
        <v>6</v>
      </c>
      <c r="H13" s="64" t="s">
        <v>121</v>
      </c>
      <c r="I13" s="61">
        <v>0</v>
      </c>
      <c r="J13" s="62"/>
      <c r="K13" s="62">
        <v>0</v>
      </c>
      <c r="L13" s="62">
        <v>0</v>
      </c>
      <c r="M13" s="65">
        <v>0</v>
      </c>
      <c r="N13" s="61"/>
      <c r="O13" s="62"/>
      <c r="P13" s="66">
        <v>0</v>
      </c>
      <c r="Q13" s="66">
        <v>0</v>
      </c>
      <c r="R13" s="62"/>
      <c r="S13" s="62"/>
      <c r="T13" s="63"/>
      <c r="U13" s="67">
        <f t="shared" si="0"/>
        <v>0</v>
      </c>
      <c r="V13" s="47"/>
      <c r="W13" s="59">
        <f t="shared" si="1"/>
        <v>0</v>
      </c>
      <c r="X13" s="59">
        <f t="shared" si="2"/>
        <v>0</v>
      </c>
      <c r="Y13" s="59">
        <f t="shared" si="3"/>
        <v>0</v>
      </c>
      <c r="Z13" s="59">
        <f t="shared" si="4"/>
        <v>0</v>
      </c>
      <c r="AA13" s="60"/>
    </row>
    <row r="14" spans="1:27" ht="15" customHeight="1">
      <c r="A14" s="47"/>
      <c r="B14" s="80" t="s">
        <v>137</v>
      </c>
      <c r="C14" s="81" t="s">
        <v>138</v>
      </c>
      <c r="D14" s="82" t="s">
        <v>139</v>
      </c>
      <c r="E14" s="80" t="s">
        <v>53</v>
      </c>
      <c r="F14" s="82" t="s">
        <v>19</v>
      </c>
      <c r="G14" s="80">
        <v>6</v>
      </c>
      <c r="H14" s="83" t="s">
        <v>140</v>
      </c>
      <c r="I14" s="80">
        <v>0</v>
      </c>
      <c r="J14" s="81">
        <v>7</v>
      </c>
      <c r="K14" s="81"/>
      <c r="L14" s="81"/>
      <c r="M14" s="84">
        <v>7</v>
      </c>
      <c r="N14" s="80"/>
      <c r="O14" s="81"/>
      <c r="P14" s="81"/>
      <c r="Q14" s="81"/>
      <c r="R14" s="81"/>
      <c r="S14" s="81"/>
      <c r="T14" s="85">
        <v>0</v>
      </c>
      <c r="U14" s="86">
        <f t="shared" si="0"/>
        <v>7</v>
      </c>
      <c r="V14" s="58" t="s">
        <v>572</v>
      </c>
      <c r="W14" s="59">
        <f t="shared" si="1"/>
        <v>4.2</v>
      </c>
      <c r="X14" s="59">
        <f t="shared" si="2"/>
        <v>0</v>
      </c>
      <c r="Y14" s="59">
        <f t="shared" si="3"/>
        <v>0.70000000000000007</v>
      </c>
      <c r="Z14" s="59">
        <f t="shared" si="4"/>
        <v>2.1</v>
      </c>
      <c r="AA14" s="60"/>
    </row>
    <row r="15" spans="1:27" ht="15" customHeight="1">
      <c r="A15" s="47"/>
      <c r="B15" s="87" t="s">
        <v>141</v>
      </c>
      <c r="C15" s="88" t="s">
        <v>142</v>
      </c>
      <c r="D15" s="89" t="s">
        <v>143</v>
      </c>
      <c r="E15" s="87" t="s">
        <v>53</v>
      </c>
      <c r="F15" s="89" t="s">
        <v>19</v>
      </c>
      <c r="G15" s="87">
        <v>6</v>
      </c>
      <c r="H15" s="90" t="s">
        <v>144</v>
      </c>
      <c r="I15" s="87"/>
      <c r="J15" s="88">
        <v>7</v>
      </c>
      <c r="K15" s="88"/>
      <c r="L15" s="88">
        <v>0</v>
      </c>
      <c r="M15" s="91">
        <v>7</v>
      </c>
      <c r="N15" s="92">
        <v>0</v>
      </c>
      <c r="O15" s="88"/>
      <c r="P15" s="93">
        <v>0</v>
      </c>
      <c r="Q15" s="88"/>
      <c r="R15" s="88"/>
      <c r="S15" s="88"/>
      <c r="T15" s="89"/>
      <c r="U15" s="94">
        <f t="shared" si="0"/>
        <v>7</v>
      </c>
      <c r="V15" s="58" t="s">
        <v>572</v>
      </c>
      <c r="W15" s="59">
        <f t="shared" si="1"/>
        <v>4.2</v>
      </c>
      <c r="X15" s="59">
        <f t="shared" si="2"/>
        <v>0</v>
      </c>
      <c r="Y15" s="59">
        <f t="shared" si="3"/>
        <v>0.70000000000000007</v>
      </c>
      <c r="Z15" s="59">
        <f t="shared" si="4"/>
        <v>2.1</v>
      </c>
      <c r="AA15" s="60"/>
    </row>
    <row r="16" spans="1:27" ht="15" customHeight="1">
      <c r="A16" s="47"/>
      <c r="B16" s="95" t="s">
        <v>145</v>
      </c>
      <c r="C16" s="96" t="s">
        <v>146</v>
      </c>
      <c r="D16" s="97" t="s">
        <v>147</v>
      </c>
      <c r="E16" s="95" t="s">
        <v>53</v>
      </c>
      <c r="F16" s="97" t="s">
        <v>19</v>
      </c>
      <c r="G16" s="95">
        <v>6</v>
      </c>
      <c r="H16" s="98" t="s">
        <v>144</v>
      </c>
      <c r="I16" s="95">
        <v>0</v>
      </c>
      <c r="J16" s="96">
        <v>0</v>
      </c>
      <c r="K16" s="96"/>
      <c r="L16" s="96"/>
      <c r="M16" s="99">
        <v>0</v>
      </c>
      <c r="N16" s="100">
        <v>1</v>
      </c>
      <c r="O16" s="96"/>
      <c r="P16" s="96"/>
      <c r="Q16" s="96"/>
      <c r="R16" s="96"/>
      <c r="S16" s="96"/>
      <c r="T16" s="97"/>
      <c r="U16" s="101">
        <f t="shared" si="0"/>
        <v>3</v>
      </c>
      <c r="V16" s="47"/>
      <c r="W16" s="59">
        <f t="shared" si="1"/>
        <v>3</v>
      </c>
      <c r="X16" s="59">
        <f t="shared" si="2"/>
        <v>0</v>
      </c>
      <c r="Y16" s="59">
        <f t="shared" si="3"/>
        <v>0</v>
      </c>
      <c r="Z16" s="59">
        <f t="shared" si="4"/>
        <v>0</v>
      </c>
      <c r="AA16" s="60"/>
    </row>
    <row r="17" spans="1:27" ht="15" customHeight="1">
      <c r="A17" s="47"/>
      <c r="B17" s="80" t="s">
        <v>148</v>
      </c>
      <c r="C17" s="81" t="s">
        <v>149</v>
      </c>
      <c r="D17" s="82" t="s">
        <v>150</v>
      </c>
      <c r="E17" s="80" t="s">
        <v>33</v>
      </c>
      <c r="F17" s="82" t="s">
        <v>19</v>
      </c>
      <c r="G17" s="80">
        <v>7</v>
      </c>
      <c r="H17" s="83" t="s">
        <v>151</v>
      </c>
      <c r="I17" s="80">
        <v>0</v>
      </c>
      <c r="J17" s="81">
        <v>7</v>
      </c>
      <c r="K17" s="81">
        <v>6</v>
      </c>
      <c r="L17" s="81"/>
      <c r="M17" s="84">
        <v>13</v>
      </c>
      <c r="N17" s="80"/>
      <c r="O17" s="81"/>
      <c r="P17" s="81"/>
      <c r="Q17" s="81"/>
      <c r="R17" s="102">
        <v>0</v>
      </c>
      <c r="S17" s="81"/>
      <c r="T17" s="82"/>
      <c r="U17" s="86">
        <f t="shared" si="0"/>
        <v>13</v>
      </c>
      <c r="V17" s="58" t="s">
        <v>572</v>
      </c>
      <c r="W17" s="59">
        <f t="shared" si="1"/>
        <v>4.2</v>
      </c>
      <c r="X17" s="59">
        <f t="shared" si="2"/>
        <v>0.60000000000000009</v>
      </c>
      <c r="Y17" s="59">
        <f t="shared" si="3"/>
        <v>6.1000000000000005</v>
      </c>
      <c r="Z17" s="59">
        <f t="shared" si="4"/>
        <v>2.1</v>
      </c>
      <c r="AA17" s="60"/>
    </row>
    <row r="18" spans="1:27" ht="15" customHeight="1">
      <c r="A18" s="47"/>
      <c r="B18" s="87" t="s">
        <v>152</v>
      </c>
      <c r="C18" s="88" t="s">
        <v>153</v>
      </c>
      <c r="D18" s="89" t="s">
        <v>154</v>
      </c>
      <c r="E18" s="87" t="s">
        <v>33</v>
      </c>
      <c r="F18" s="89" t="s">
        <v>19</v>
      </c>
      <c r="G18" s="87">
        <v>8</v>
      </c>
      <c r="H18" s="90" t="s">
        <v>140</v>
      </c>
      <c r="I18" s="87">
        <v>0</v>
      </c>
      <c r="J18" s="88">
        <v>7</v>
      </c>
      <c r="K18" s="88"/>
      <c r="L18" s="88">
        <v>0</v>
      </c>
      <c r="M18" s="91">
        <v>7</v>
      </c>
      <c r="N18" s="87"/>
      <c r="O18" s="93">
        <v>1</v>
      </c>
      <c r="P18" s="93">
        <v>1</v>
      </c>
      <c r="Q18" s="88"/>
      <c r="R18" s="88"/>
      <c r="S18" s="88"/>
      <c r="T18" s="89"/>
      <c r="U18" s="94">
        <f t="shared" si="0"/>
        <v>13</v>
      </c>
      <c r="V18" s="58" t="s">
        <v>572</v>
      </c>
      <c r="W18" s="59">
        <f t="shared" si="1"/>
        <v>7.5</v>
      </c>
      <c r="X18" s="59">
        <f t="shared" si="2"/>
        <v>0</v>
      </c>
      <c r="Y18" s="59">
        <f t="shared" si="3"/>
        <v>0.70000000000000007</v>
      </c>
      <c r="Z18" s="59">
        <f t="shared" si="4"/>
        <v>4.8000000000000007</v>
      </c>
      <c r="AA18" s="60"/>
    </row>
    <row r="19" spans="1:27" ht="15" customHeight="1">
      <c r="A19" s="47"/>
      <c r="B19" s="95" t="s">
        <v>155</v>
      </c>
      <c r="C19" s="96" t="s">
        <v>156</v>
      </c>
      <c r="D19" s="97" t="s">
        <v>157</v>
      </c>
      <c r="E19" s="95" t="s">
        <v>33</v>
      </c>
      <c r="F19" s="97" t="s">
        <v>19</v>
      </c>
      <c r="G19" s="95">
        <v>8</v>
      </c>
      <c r="H19" s="98" t="s">
        <v>158</v>
      </c>
      <c r="I19" s="95">
        <v>0</v>
      </c>
      <c r="J19" s="96">
        <v>0</v>
      </c>
      <c r="K19" s="96"/>
      <c r="L19" s="96">
        <v>7</v>
      </c>
      <c r="M19" s="99">
        <v>7</v>
      </c>
      <c r="N19" s="100">
        <v>1</v>
      </c>
      <c r="O19" s="96"/>
      <c r="P19" s="96"/>
      <c r="Q19" s="103">
        <v>0</v>
      </c>
      <c r="R19" s="96"/>
      <c r="S19" s="96"/>
      <c r="T19" s="97"/>
      <c r="U19" s="101">
        <f t="shared" si="0"/>
        <v>10</v>
      </c>
      <c r="V19" s="47"/>
      <c r="W19" s="59">
        <f t="shared" si="1"/>
        <v>6.15</v>
      </c>
      <c r="X19" s="59">
        <f t="shared" si="2"/>
        <v>3.15</v>
      </c>
      <c r="Y19" s="59">
        <f t="shared" si="3"/>
        <v>0</v>
      </c>
      <c r="Z19" s="59">
        <f t="shared" si="4"/>
        <v>0.70000000000000007</v>
      </c>
      <c r="AA19" s="60"/>
    </row>
    <row r="20" spans="1:27" ht="15" customHeight="1">
      <c r="A20" s="47"/>
      <c r="B20" s="51" t="s">
        <v>159</v>
      </c>
      <c r="C20" s="52" t="s">
        <v>160</v>
      </c>
      <c r="D20" s="53" t="s">
        <v>161</v>
      </c>
      <c r="E20" s="51" t="s">
        <v>61</v>
      </c>
      <c r="F20" s="53" t="s">
        <v>19</v>
      </c>
      <c r="G20" s="51">
        <v>8</v>
      </c>
      <c r="H20" s="54" t="s">
        <v>158</v>
      </c>
      <c r="I20" s="51">
        <v>0</v>
      </c>
      <c r="J20" s="52">
        <v>7</v>
      </c>
      <c r="K20" s="52">
        <v>2</v>
      </c>
      <c r="L20" s="52">
        <v>0</v>
      </c>
      <c r="M20" s="55">
        <v>9</v>
      </c>
      <c r="N20" s="51"/>
      <c r="O20" s="52"/>
      <c r="P20" s="56">
        <v>0</v>
      </c>
      <c r="Q20" s="52"/>
      <c r="R20" s="52"/>
      <c r="S20" s="52"/>
      <c r="T20" s="53"/>
      <c r="U20" s="57">
        <f t="shared" si="0"/>
        <v>9</v>
      </c>
      <c r="V20" s="58" t="s">
        <v>570</v>
      </c>
      <c r="W20" s="59">
        <f t="shared" si="1"/>
        <v>4.2</v>
      </c>
      <c r="X20" s="59">
        <f t="shared" si="2"/>
        <v>0.2</v>
      </c>
      <c r="Y20" s="59">
        <f t="shared" si="3"/>
        <v>2.5</v>
      </c>
      <c r="Z20" s="59">
        <f t="shared" si="4"/>
        <v>2.1</v>
      </c>
      <c r="AA20" s="60"/>
    </row>
    <row r="21" spans="1:27" ht="15" customHeight="1">
      <c r="A21" s="47"/>
      <c r="B21" s="61" t="s">
        <v>162</v>
      </c>
      <c r="C21" s="62" t="s">
        <v>163</v>
      </c>
      <c r="D21" s="63" t="s">
        <v>164</v>
      </c>
      <c r="E21" s="61" t="s">
        <v>61</v>
      </c>
      <c r="F21" s="63" t="s">
        <v>19</v>
      </c>
      <c r="G21" s="61">
        <v>7</v>
      </c>
      <c r="H21" s="64" t="s">
        <v>165</v>
      </c>
      <c r="I21" s="61">
        <v>0</v>
      </c>
      <c r="J21" s="62">
        <v>7</v>
      </c>
      <c r="K21" s="62"/>
      <c r="L21" s="62">
        <v>0</v>
      </c>
      <c r="M21" s="65">
        <v>7</v>
      </c>
      <c r="N21" s="61"/>
      <c r="O21" s="62"/>
      <c r="P21" s="62"/>
      <c r="Q21" s="62"/>
      <c r="R21" s="66">
        <v>0</v>
      </c>
      <c r="S21" s="62"/>
      <c r="T21" s="63"/>
      <c r="U21" s="67">
        <f t="shared" si="0"/>
        <v>7</v>
      </c>
      <c r="V21" s="47"/>
      <c r="W21" s="59">
        <f t="shared" si="1"/>
        <v>4.2</v>
      </c>
      <c r="X21" s="59">
        <f t="shared" si="2"/>
        <v>0</v>
      </c>
      <c r="Y21" s="59">
        <f t="shared" si="3"/>
        <v>0.70000000000000007</v>
      </c>
      <c r="Z21" s="59">
        <f t="shared" si="4"/>
        <v>2.1</v>
      </c>
      <c r="AA21" s="60"/>
    </row>
    <row r="22" spans="1:27" ht="15" customHeight="1">
      <c r="A22" s="47"/>
      <c r="B22" s="68" t="s">
        <v>166</v>
      </c>
      <c r="C22" s="69" t="s">
        <v>167</v>
      </c>
      <c r="D22" s="70" t="s">
        <v>133</v>
      </c>
      <c r="E22" s="68" t="s">
        <v>61</v>
      </c>
      <c r="F22" s="70" t="s">
        <v>19</v>
      </c>
      <c r="G22" s="68">
        <v>7</v>
      </c>
      <c r="H22" s="71" t="s">
        <v>158</v>
      </c>
      <c r="I22" s="68">
        <v>0</v>
      </c>
      <c r="J22" s="69">
        <v>0</v>
      </c>
      <c r="K22" s="69"/>
      <c r="L22" s="69"/>
      <c r="M22" s="72">
        <v>0</v>
      </c>
      <c r="N22" s="68"/>
      <c r="O22" s="69"/>
      <c r="P22" s="69"/>
      <c r="Q22" s="69"/>
      <c r="R22" s="69"/>
      <c r="S22" s="69"/>
      <c r="T22" s="70"/>
      <c r="U22" s="74">
        <f t="shared" si="0"/>
        <v>0</v>
      </c>
      <c r="V22" s="47"/>
      <c r="W22" s="59">
        <f t="shared" si="1"/>
        <v>0</v>
      </c>
      <c r="X22" s="59">
        <f t="shared" si="2"/>
        <v>0</v>
      </c>
      <c r="Y22" s="59">
        <f t="shared" si="3"/>
        <v>0</v>
      </c>
      <c r="Z22" s="59">
        <f t="shared" si="4"/>
        <v>0</v>
      </c>
      <c r="AA22" s="60"/>
    </row>
    <row r="23" spans="1:27" ht="15" customHeight="1">
      <c r="A23" s="47"/>
      <c r="B23" s="61" t="s">
        <v>172</v>
      </c>
      <c r="C23" s="62" t="s">
        <v>173</v>
      </c>
      <c r="D23" s="63" t="s">
        <v>174</v>
      </c>
      <c r="E23" s="61" t="s">
        <v>46</v>
      </c>
      <c r="F23" s="63" t="s">
        <v>19</v>
      </c>
      <c r="G23" s="61">
        <v>7</v>
      </c>
      <c r="H23" s="64" t="s">
        <v>175</v>
      </c>
      <c r="I23" s="61"/>
      <c r="J23" s="62">
        <v>7</v>
      </c>
      <c r="K23" s="62"/>
      <c r="L23" s="62"/>
      <c r="M23" s="65">
        <v>7</v>
      </c>
      <c r="N23" s="61"/>
      <c r="O23" s="62"/>
      <c r="P23" s="62"/>
      <c r="Q23" s="62"/>
      <c r="R23" s="62"/>
      <c r="S23" s="62"/>
      <c r="T23" s="79">
        <v>1</v>
      </c>
      <c r="U23" s="67">
        <f t="shared" si="0"/>
        <v>13</v>
      </c>
      <c r="V23" s="58" t="s">
        <v>570</v>
      </c>
      <c r="W23" s="59">
        <f t="shared" si="1"/>
        <v>10.199999999999999</v>
      </c>
      <c r="X23" s="59">
        <f t="shared" si="2"/>
        <v>0</v>
      </c>
      <c r="Y23" s="59">
        <f t="shared" si="3"/>
        <v>0.70000000000000007</v>
      </c>
      <c r="Z23" s="59">
        <f t="shared" si="4"/>
        <v>2.1</v>
      </c>
      <c r="AA23" s="60"/>
    </row>
    <row r="24" spans="1:27" ht="15" customHeight="1">
      <c r="A24" s="47"/>
      <c r="B24" s="61" t="s">
        <v>168</v>
      </c>
      <c r="C24" s="62" t="s">
        <v>169</v>
      </c>
      <c r="D24" s="63" t="s">
        <v>170</v>
      </c>
      <c r="E24" s="61" t="s">
        <v>46</v>
      </c>
      <c r="F24" s="63" t="s">
        <v>19</v>
      </c>
      <c r="G24" s="61">
        <v>8</v>
      </c>
      <c r="H24" s="64" t="s">
        <v>171</v>
      </c>
      <c r="I24" s="61">
        <v>0</v>
      </c>
      <c r="J24" s="62">
        <v>7</v>
      </c>
      <c r="K24" s="62"/>
      <c r="L24" s="62"/>
      <c r="M24" s="65">
        <v>7</v>
      </c>
      <c r="N24" s="61"/>
      <c r="O24" s="62"/>
      <c r="P24" s="62"/>
      <c r="Q24" s="62"/>
      <c r="R24" s="62"/>
      <c r="S24" s="62"/>
      <c r="T24" s="63"/>
      <c r="U24" s="67">
        <f t="shared" si="0"/>
        <v>7</v>
      </c>
      <c r="V24" s="47"/>
      <c r="W24" s="59">
        <f t="shared" si="1"/>
        <v>4.2</v>
      </c>
      <c r="X24" s="59">
        <f t="shared" si="2"/>
        <v>0</v>
      </c>
      <c r="Y24" s="59">
        <f t="shared" si="3"/>
        <v>0.70000000000000007</v>
      </c>
      <c r="Z24" s="59">
        <f t="shared" si="4"/>
        <v>2.1</v>
      </c>
      <c r="AA24" s="60"/>
    </row>
    <row r="25" spans="1:27" ht="15" customHeight="1">
      <c r="A25" s="47"/>
      <c r="B25" s="68" t="s">
        <v>176</v>
      </c>
      <c r="C25" s="69" t="s">
        <v>177</v>
      </c>
      <c r="D25" s="70" t="s">
        <v>127</v>
      </c>
      <c r="E25" s="68" t="s">
        <v>46</v>
      </c>
      <c r="F25" s="70" t="s">
        <v>19</v>
      </c>
      <c r="G25" s="68">
        <v>8</v>
      </c>
      <c r="H25" s="71" t="s">
        <v>158</v>
      </c>
      <c r="I25" s="68">
        <v>0</v>
      </c>
      <c r="J25" s="69">
        <v>0</v>
      </c>
      <c r="K25" s="69">
        <v>2</v>
      </c>
      <c r="L25" s="69"/>
      <c r="M25" s="72">
        <v>2</v>
      </c>
      <c r="N25" s="73">
        <v>0</v>
      </c>
      <c r="O25" s="69"/>
      <c r="P25" s="69"/>
      <c r="Q25" s="69"/>
      <c r="R25" s="69"/>
      <c r="S25" s="69"/>
      <c r="T25" s="70"/>
      <c r="U25" s="74">
        <f t="shared" si="0"/>
        <v>2</v>
      </c>
      <c r="V25" s="47"/>
      <c r="W25" s="59">
        <f t="shared" si="1"/>
        <v>0</v>
      </c>
      <c r="X25" s="59">
        <f t="shared" si="2"/>
        <v>0.2</v>
      </c>
      <c r="Y25" s="59">
        <f t="shared" si="3"/>
        <v>1.8</v>
      </c>
      <c r="Z25" s="59">
        <f t="shared" si="4"/>
        <v>0</v>
      </c>
      <c r="AA25" s="60"/>
    </row>
    <row r="26" spans="1:27" ht="15" customHeight="1">
      <c r="A26" s="47"/>
      <c r="B26" s="51" t="s">
        <v>178</v>
      </c>
      <c r="C26" s="52" t="s">
        <v>153</v>
      </c>
      <c r="D26" s="53" t="s">
        <v>127</v>
      </c>
      <c r="E26" s="51" t="s">
        <v>18</v>
      </c>
      <c r="F26" s="53" t="s">
        <v>19</v>
      </c>
      <c r="G26" s="51">
        <v>8</v>
      </c>
      <c r="H26" s="54" t="s">
        <v>179</v>
      </c>
      <c r="I26" s="51">
        <v>0</v>
      </c>
      <c r="J26" s="52">
        <v>7</v>
      </c>
      <c r="K26" s="52"/>
      <c r="L26" s="52">
        <v>7</v>
      </c>
      <c r="M26" s="55">
        <v>14</v>
      </c>
      <c r="N26" s="75">
        <v>1</v>
      </c>
      <c r="O26" s="56">
        <v>1</v>
      </c>
      <c r="P26" s="56">
        <v>1</v>
      </c>
      <c r="Q26" s="52"/>
      <c r="R26" s="52"/>
      <c r="S26" s="52"/>
      <c r="T26" s="53"/>
      <c r="U26" s="57">
        <f t="shared" si="0"/>
        <v>23</v>
      </c>
      <c r="V26" s="58" t="s">
        <v>570</v>
      </c>
      <c r="W26" s="59">
        <f t="shared" si="1"/>
        <v>13.65</v>
      </c>
      <c r="X26" s="59">
        <f t="shared" si="2"/>
        <v>3.15</v>
      </c>
      <c r="Y26" s="59">
        <f t="shared" si="3"/>
        <v>0.70000000000000007</v>
      </c>
      <c r="Z26" s="59">
        <f t="shared" si="4"/>
        <v>5.5</v>
      </c>
      <c r="AA26" s="104" t="s">
        <v>573</v>
      </c>
    </row>
    <row r="27" spans="1:27" ht="15" customHeight="1">
      <c r="A27" s="47"/>
      <c r="B27" s="61" t="s">
        <v>180</v>
      </c>
      <c r="C27" s="62" t="s">
        <v>181</v>
      </c>
      <c r="D27" s="63" t="s">
        <v>182</v>
      </c>
      <c r="E27" s="61" t="s">
        <v>18</v>
      </c>
      <c r="F27" s="63" t="s">
        <v>19</v>
      </c>
      <c r="G27" s="61">
        <v>8</v>
      </c>
      <c r="H27" s="64" t="s">
        <v>158</v>
      </c>
      <c r="I27" s="61"/>
      <c r="J27" s="62"/>
      <c r="K27" s="62">
        <v>7</v>
      </c>
      <c r="L27" s="62"/>
      <c r="M27" s="65">
        <v>7</v>
      </c>
      <c r="N27" s="61"/>
      <c r="O27" s="62"/>
      <c r="P27" s="62"/>
      <c r="Q27" s="66">
        <v>1</v>
      </c>
      <c r="R27" s="66">
        <v>1</v>
      </c>
      <c r="S27" s="62"/>
      <c r="T27" s="63"/>
      <c r="U27" s="67">
        <f t="shared" si="0"/>
        <v>15</v>
      </c>
      <c r="V27" s="47"/>
      <c r="W27" s="59">
        <f t="shared" si="1"/>
        <v>8</v>
      </c>
      <c r="X27" s="59">
        <f t="shared" si="2"/>
        <v>0.70000000000000007</v>
      </c>
      <c r="Y27" s="59">
        <f t="shared" si="3"/>
        <v>6.3</v>
      </c>
      <c r="Z27" s="59">
        <f t="shared" si="4"/>
        <v>0</v>
      </c>
      <c r="AA27" s="60"/>
    </row>
    <row r="28" spans="1:27" ht="15" customHeight="1">
      <c r="A28" s="47"/>
      <c r="B28" s="68" t="s">
        <v>183</v>
      </c>
      <c r="C28" s="69" t="s">
        <v>184</v>
      </c>
      <c r="D28" s="70" t="s">
        <v>127</v>
      </c>
      <c r="E28" s="68" t="s">
        <v>18</v>
      </c>
      <c r="F28" s="70" t="s">
        <v>19</v>
      </c>
      <c r="G28" s="68">
        <v>8</v>
      </c>
      <c r="H28" s="71" t="s">
        <v>158</v>
      </c>
      <c r="I28" s="68">
        <v>0</v>
      </c>
      <c r="J28" s="69"/>
      <c r="K28" s="69"/>
      <c r="L28" s="69"/>
      <c r="M28" s="72">
        <v>0</v>
      </c>
      <c r="N28" s="68"/>
      <c r="O28" s="77">
        <v>0</v>
      </c>
      <c r="P28" s="69"/>
      <c r="Q28" s="69"/>
      <c r="R28" s="69"/>
      <c r="S28" s="69"/>
      <c r="T28" s="70"/>
      <c r="U28" s="74">
        <f t="shared" si="0"/>
        <v>0</v>
      </c>
      <c r="V28" s="47"/>
      <c r="W28" s="59">
        <f t="shared" si="1"/>
        <v>0</v>
      </c>
      <c r="X28" s="59">
        <f t="shared" si="2"/>
        <v>0</v>
      </c>
      <c r="Y28" s="59">
        <f t="shared" si="3"/>
        <v>0</v>
      </c>
      <c r="Z28" s="59">
        <f t="shared" si="4"/>
        <v>0</v>
      </c>
      <c r="AA28" s="60"/>
    </row>
    <row r="29" spans="1:27">
      <c r="A29" s="47"/>
      <c r="B29" s="61" t="s">
        <v>186</v>
      </c>
      <c r="C29" s="62" t="s">
        <v>187</v>
      </c>
      <c r="D29" s="63" t="s">
        <v>188</v>
      </c>
      <c r="E29" s="61" t="s">
        <v>39</v>
      </c>
      <c r="F29" s="63" t="s">
        <v>19</v>
      </c>
      <c r="G29" s="61">
        <v>8</v>
      </c>
      <c r="H29" s="64" t="s">
        <v>158</v>
      </c>
      <c r="I29" s="61">
        <v>0</v>
      </c>
      <c r="J29" s="62">
        <v>7</v>
      </c>
      <c r="K29" s="62">
        <v>0</v>
      </c>
      <c r="L29" s="62"/>
      <c r="M29" s="65">
        <v>7</v>
      </c>
      <c r="N29" s="61"/>
      <c r="O29" s="62"/>
      <c r="P29" s="62"/>
      <c r="Q29" s="62"/>
      <c r="R29" s="62"/>
      <c r="S29" s="62"/>
      <c r="T29" s="79">
        <v>1</v>
      </c>
      <c r="U29" s="67">
        <f t="shared" si="0"/>
        <v>13</v>
      </c>
      <c r="V29" s="58" t="s">
        <v>570</v>
      </c>
      <c r="W29" s="59">
        <f t="shared" si="1"/>
        <v>10.199999999999999</v>
      </c>
      <c r="X29" s="59">
        <f t="shared" si="2"/>
        <v>0</v>
      </c>
      <c r="Y29" s="59">
        <f t="shared" si="3"/>
        <v>0.70000000000000007</v>
      </c>
      <c r="Z29" s="59">
        <f t="shared" si="4"/>
        <v>2.1</v>
      </c>
      <c r="AA29" s="60"/>
    </row>
    <row r="30" spans="1:27">
      <c r="A30" s="47"/>
      <c r="B30" s="61" t="s">
        <v>185</v>
      </c>
      <c r="C30" s="62" t="s">
        <v>135</v>
      </c>
      <c r="D30" s="63" t="s">
        <v>161</v>
      </c>
      <c r="E30" s="61" t="s">
        <v>39</v>
      </c>
      <c r="F30" s="63" t="s">
        <v>19</v>
      </c>
      <c r="G30" s="61">
        <v>8</v>
      </c>
      <c r="H30" s="64" t="s">
        <v>140</v>
      </c>
      <c r="I30" s="61"/>
      <c r="J30" s="62">
        <v>7</v>
      </c>
      <c r="K30" s="62">
        <v>0</v>
      </c>
      <c r="L30" s="62"/>
      <c r="M30" s="65">
        <v>7</v>
      </c>
      <c r="N30" s="61"/>
      <c r="O30" s="62"/>
      <c r="P30" s="66">
        <v>0</v>
      </c>
      <c r="Q30" s="62"/>
      <c r="R30" s="62"/>
      <c r="S30" s="66">
        <v>0</v>
      </c>
      <c r="T30" s="63"/>
      <c r="U30" s="67">
        <f t="shared" si="0"/>
        <v>7</v>
      </c>
      <c r="V30" s="47"/>
      <c r="W30" s="59">
        <f t="shared" si="1"/>
        <v>4.2</v>
      </c>
      <c r="X30" s="59">
        <f t="shared" si="2"/>
        <v>0</v>
      </c>
      <c r="Y30" s="59">
        <f t="shared" si="3"/>
        <v>0.70000000000000007</v>
      </c>
      <c r="Z30" s="59">
        <f t="shared" si="4"/>
        <v>2.1</v>
      </c>
      <c r="AA30" s="60"/>
    </row>
    <row r="31" spans="1:27">
      <c r="A31" s="47"/>
      <c r="B31" s="68" t="s">
        <v>189</v>
      </c>
      <c r="C31" s="69" t="s">
        <v>153</v>
      </c>
      <c r="D31" s="70" t="s">
        <v>190</v>
      </c>
      <c r="E31" s="68" t="s">
        <v>39</v>
      </c>
      <c r="F31" s="70" t="s">
        <v>19</v>
      </c>
      <c r="G31" s="68">
        <v>8</v>
      </c>
      <c r="H31" s="71" t="s">
        <v>191</v>
      </c>
      <c r="I31" s="68">
        <v>0</v>
      </c>
      <c r="J31" s="69">
        <v>7</v>
      </c>
      <c r="K31" s="69">
        <v>0</v>
      </c>
      <c r="L31" s="69">
        <v>0</v>
      </c>
      <c r="M31" s="72">
        <v>7</v>
      </c>
      <c r="N31" s="73">
        <v>0</v>
      </c>
      <c r="O31" s="69"/>
      <c r="P31" s="69"/>
      <c r="Q31" s="69"/>
      <c r="R31" s="77">
        <v>0</v>
      </c>
      <c r="S31" s="69"/>
      <c r="T31" s="70"/>
      <c r="U31" s="74">
        <f t="shared" si="0"/>
        <v>7</v>
      </c>
      <c r="V31" s="47"/>
      <c r="W31" s="59">
        <f t="shared" si="1"/>
        <v>4.2</v>
      </c>
      <c r="X31" s="59">
        <f t="shared" si="2"/>
        <v>0</v>
      </c>
      <c r="Y31" s="59">
        <f t="shared" si="3"/>
        <v>0.70000000000000007</v>
      </c>
      <c r="Z31" s="59">
        <f t="shared" si="4"/>
        <v>2.1</v>
      </c>
      <c r="AA31" s="60"/>
    </row>
    <row r="32" spans="1:27">
      <c r="A32" s="47"/>
      <c r="B32" s="51" t="s">
        <v>192</v>
      </c>
      <c r="C32" s="52" t="s">
        <v>193</v>
      </c>
      <c r="D32" s="53" t="s">
        <v>139</v>
      </c>
      <c r="E32" s="51" t="s">
        <v>57</v>
      </c>
      <c r="F32" s="53" t="s">
        <v>19</v>
      </c>
      <c r="G32" s="51">
        <v>8</v>
      </c>
      <c r="H32" s="54" t="s">
        <v>158</v>
      </c>
      <c r="I32" s="51">
        <v>0</v>
      </c>
      <c r="J32" s="52">
        <v>7</v>
      </c>
      <c r="K32" s="52">
        <v>0</v>
      </c>
      <c r="L32" s="52">
        <v>0</v>
      </c>
      <c r="M32" s="55">
        <v>7</v>
      </c>
      <c r="N32" s="75">
        <v>1</v>
      </c>
      <c r="O32" s="52"/>
      <c r="P32" s="56">
        <v>1</v>
      </c>
      <c r="Q32" s="56">
        <v>0</v>
      </c>
      <c r="R32" s="52"/>
      <c r="S32" s="52"/>
      <c r="T32" s="53"/>
      <c r="U32" s="57">
        <f t="shared" si="0"/>
        <v>13</v>
      </c>
      <c r="V32" s="58" t="s">
        <v>570</v>
      </c>
      <c r="W32" s="59">
        <f t="shared" si="1"/>
        <v>10.199999999999999</v>
      </c>
      <c r="X32" s="59">
        <f t="shared" si="2"/>
        <v>0</v>
      </c>
      <c r="Y32" s="59">
        <f t="shared" si="3"/>
        <v>0.70000000000000007</v>
      </c>
      <c r="Z32" s="59">
        <f t="shared" si="4"/>
        <v>2.1</v>
      </c>
      <c r="AA32" s="60"/>
    </row>
    <row r="33" spans="1:27">
      <c r="A33" s="47"/>
      <c r="B33" s="61" t="s">
        <v>194</v>
      </c>
      <c r="C33" s="62" t="s">
        <v>195</v>
      </c>
      <c r="D33" s="63" t="s">
        <v>154</v>
      </c>
      <c r="E33" s="61" t="s">
        <v>57</v>
      </c>
      <c r="F33" s="63" t="s">
        <v>19</v>
      </c>
      <c r="G33" s="61">
        <v>8</v>
      </c>
      <c r="H33" s="64" t="s">
        <v>196</v>
      </c>
      <c r="I33" s="61"/>
      <c r="J33" s="62">
        <v>0</v>
      </c>
      <c r="K33" s="62"/>
      <c r="L33" s="62">
        <v>0</v>
      </c>
      <c r="M33" s="65">
        <v>0</v>
      </c>
      <c r="N33" s="61"/>
      <c r="O33" s="62"/>
      <c r="P33" s="66">
        <v>0</v>
      </c>
      <c r="Q33" s="62"/>
      <c r="R33" s="62"/>
      <c r="S33" s="62"/>
      <c r="T33" s="63"/>
      <c r="U33" s="67">
        <f t="shared" si="0"/>
        <v>0</v>
      </c>
      <c r="V33" s="47"/>
      <c r="W33" s="59">
        <f t="shared" si="1"/>
        <v>0</v>
      </c>
      <c r="X33" s="59">
        <f t="shared" si="2"/>
        <v>0</v>
      </c>
      <c r="Y33" s="59">
        <f t="shared" si="3"/>
        <v>0</v>
      </c>
      <c r="Z33" s="59">
        <f t="shared" si="4"/>
        <v>0</v>
      </c>
      <c r="AA33" s="60"/>
    </row>
    <row r="34" spans="1:27">
      <c r="A34" s="47"/>
      <c r="B34" s="68" t="s">
        <v>197</v>
      </c>
      <c r="C34" s="69" t="s">
        <v>198</v>
      </c>
      <c r="D34" s="70" t="s">
        <v>199</v>
      </c>
      <c r="E34" s="68" t="s">
        <v>57</v>
      </c>
      <c r="F34" s="70" t="s">
        <v>19</v>
      </c>
      <c r="G34" s="68">
        <v>8</v>
      </c>
      <c r="H34" s="71" t="s">
        <v>196</v>
      </c>
      <c r="I34" s="68">
        <v>0</v>
      </c>
      <c r="J34" s="69">
        <v>0</v>
      </c>
      <c r="K34" s="69"/>
      <c r="L34" s="69"/>
      <c r="M34" s="72">
        <v>0</v>
      </c>
      <c r="N34" s="68"/>
      <c r="O34" s="77">
        <v>0</v>
      </c>
      <c r="P34" s="69"/>
      <c r="Q34" s="77"/>
      <c r="R34" s="69"/>
      <c r="S34" s="69"/>
      <c r="T34" s="105">
        <v>0</v>
      </c>
      <c r="U34" s="74">
        <f t="shared" si="0"/>
        <v>0</v>
      </c>
      <c r="V34" s="47"/>
      <c r="W34" s="59">
        <f t="shared" si="1"/>
        <v>0</v>
      </c>
      <c r="X34" s="59">
        <f t="shared" si="2"/>
        <v>0</v>
      </c>
      <c r="Y34" s="59">
        <f t="shared" si="3"/>
        <v>0</v>
      </c>
      <c r="Z34" s="59">
        <f t="shared" si="4"/>
        <v>0</v>
      </c>
      <c r="AA34" s="60"/>
    </row>
    <row r="35" spans="1:27">
      <c r="A35" s="47"/>
      <c r="B35" s="106" t="s">
        <v>200</v>
      </c>
      <c r="C35" s="47" t="s">
        <v>201</v>
      </c>
      <c r="D35" s="107" t="s">
        <v>130</v>
      </c>
      <c r="E35" s="106" t="s">
        <v>47</v>
      </c>
      <c r="F35" s="107" t="s">
        <v>64</v>
      </c>
      <c r="G35" s="106">
        <v>8</v>
      </c>
      <c r="H35" s="108" t="s">
        <v>140</v>
      </c>
      <c r="I35" s="106">
        <v>0</v>
      </c>
      <c r="J35" s="47">
        <v>7</v>
      </c>
      <c r="K35" s="47">
        <v>2</v>
      </c>
      <c r="L35" s="47">
        <v>0</v>
      </c>
      <c r="M35" s="109">
        <v>9</v>
      </c>
      <c r="N35" s="106"/>
      <c r="O35" s="58">
        <v>1</v>
      </c>
      <c r="P35" s="58">
        <v>0</v>
      </c>
      <c r="Q35" s="47"/>
      <c r="R35" s="47"/>
      <c r="S35" s="47"/>
      <c r="T35" s="107"/>
      <c r="U35" s="110">
        <f t="shared" si="0"/>
        <v>12</v>
      </c>
      <c r="V35" s="58" t="s">
        <v>570</v>
      </c>
      <c r="W35" s="59">
        <f t="shared" si="1"/>
        <v>4.5</v>
      </c>
      <c r="X35" s="59">
        <f t="shared" si="2"/>
        <v>0.2</v>
      </c>
      <c r="Y35" s="59">
        <f t="shared" si="3"/>
        <v>2.5</v>
      </c>
      <c r="Z35" s="59">
        <f t="shared" si="4"/>
        <v>4.8000000000000007</v>
      </c>
      <c r="AA35" s="60"/>
    </row>
    <row r="36" spans="1:27">
      <c r="A36" s="47"/>
      <c r="B36" s="106" t="s">
        <v>202</v>
      </c>
      <c r="C36" s="47" t="s">
        <v>203</v>
      </c>
      <c r="D36" s="107" t="s">
        <v>204</v>
      </c>
      <c r="E36" s="106" t="s">
        <v>47</v>
      </c>
      <c r="F36" s="107" t="s">
        <v>205</v>
      </c>
      <c r="G36" s="106">
        <v>7</v>
      </c>
      <c r="H36" s="108" t="s">
        <v>175</v>
      </c>
      <c r="I36" s="106">
        <v>0</v>
      </c>
      <c r="J36" s="47">
        <v>0</v>
      </c>
      <c r="K36" s="47">
        <v>7</v>
      </c>
      <c r="L36" s="47">
        <v>0</v>
      </c>
      <c r="M36" s="109">
        <v>7</v>
      </c>
      <c r="N36" s="106"/>
      <c r="O36" s="47"/>
      <c r="P36" s="47"/>
      <c r="Q36" s="58">
        <v>0</v>
      </c>
      <c r="R36" s="58">
        <v>0</v>
      </c>
      <c r="S36" s="47"/>
      <c r="T36" s="107"/>
      <c r="U36" s="110">
        <f t="shared" si="0"/>
        <v>7</v>
      </c>
      <c r="V36" s="47"/>
      <c r="W36" s="59">
        <f t="shared" si="1"/>
        <v>0</v>
      </c>
      <c r="X36" s="59">
        <f t="shared" si="2"/>
        <v>0.70000000000000007</v>
      </c>
      <c r="Y36" s="59">
        <f t="shared" si="3"/>
        <v>6.3</v>
      </c>
      <c r="Z36" s="59">
        <f t="shared" si="4"/>
        <v>0</v>
      </c>
      <c r="AA36" s="60"/>
    </row>
    <row r="37" spans="1:27">
      <c r="A37" s="47"/>
      <c r="B37" s="111" t="s">
        <v>206</v>
      </c>
      <c r="C37" s="112" t="s">
        <v>207</v>
      </c>
      <c r="D37" s="113" t="s">
        <v>124</v>
      </c>
      <c r="E37" s="111" t="s">
        <v>47</v>
      </c>
      <c r="F37" s="113" t="s">
        <v>208</v>
      </c>
      <c r="G37" s="111">
        <v>7</v>
      </c>
      <c r="H37" s="114" t="s">
        <v>209</v>
      </c>
      <c r="I37" s="111"/>
      <c r="J37" s="112"/>
      <c r="K37" s="112">
        <v>7</v>
      </c>
      <c r="L37" s="112">
        <v>0</v>
      </c>
      <c r="M37" s="115">
        <v>7</v>
      </c>
      <c r="N37" s="111"/>
      <c r="O37" s="112"/>
      <c r="P37" s="116">
        <v>0</v>
      </c>
      <c r="Q37" s="112"/>
      <c r="R37" s="112"/>
      <c r="S37" s="112"/>
      <c r="T37" s="113"/>
      <c r="U37" s="117">
        <f t="shared" si="0"/>
        <v>7</v>
      </c>
      <c r="V37" s="47"/>
      <c r="W37" s="59">
        <f t="shared" si="1"/>
        <v>0</v>
      </c>
      <c r="X37" s="59">
        <f t="shared" si="2"/>
        <v>0.70000000000000007</v>
      </c>
      <c r="Y37" s="59">
        <f t="shared" si="3"/>
        <v>6.3</v>
      </c>
      <c r="Z37" s="59">
        <f t="shared" si="4"/>
        <v>0</v>
      </c>
      <c r="AA37" s="60"/>
    </row>
    <row r="38" spans="1:27">
      <c r="A38" s="47"/>
      <c r="B38" s="106" t="s">
        <v>210</v>
      </c>
      <c r="C38" s="47" t="s">
        <v>211</v>
      </c>
      <c r="D38" s="107" t="s">
        <v>136</v>
      </c>
      <c r="E38" s="106" t="s">
        <v>16</v>
      </c>
      <c r="F38" s="107" t="s">
        <v>212</v>
      </c>
      <c r="G38" s="106">
        <v>8</v>
      </c>
      <c r="H38" s="108" t="s">
        <v>151</v>
      </c>
      <c r="I38" s="106">
        <v>0</v>
      </c>
      <c r="J38" s="47">
        <v>7</v>
      </c>
      <c r="K38" s="47">
        <v>7</v>
      </c>
      <c r="L38" s="47">
        <v>7</v>
      </c>
      <c r="M38" s="109">
        <v>21</v>
      </c>
      <c r="N38" s="106"/>
      <c r="O38" s="47"/>
      <c r="P38" s="47"/>
      <c r="Q38" s="58">
        <v>1</v>
      </c>
      <c r="R38" s="47"/>
      <c r="S38" s="47"/>
      <c r="T38" s="107"/>
      <c r="U38" s="110">
        <f t="shared" si="0"/>
        <v>25</v>
      </c>
      <c r="V38" s="58" t="s">
        <v>570</v>
      </c>
      <c r="W38" s="59">
        <f t="shared" si="1"/>
        <v>11.35</v>
      </c>
      <c r="X38" s="59">
        <f t="shared" si="2"/>
        <v>3.85</v>
      </c>
      <c r="Y38" s="59">
        <f t="shared" si="3"/>
        <v>7</v>
      </c>
      <c r="Z38" s="59">
        <f t="shared" si="4"/>
        <v>2.8000000000000003</v>
      </c>
      <c r="AA38" s="76" t="s">
        <v>574</v>
      </c>
    </row>
    <row r="39" spans="1:27">
      <c r="A39" s="47"/>
      <c r="B39" s="106" t="s">
        <v>218</v>
      </c>
      <c r="C39" s="47" t="s">
        <v>219</v>
      </c>
      <c r="D39" s="107" t="s">
        <v>182</v>
      </c>
      <c r="E39" s="106" t="s">
        <v>16</v>
      </c>
      <c r="F39" s="107" t="s">
        <v>43</v>
      </c>
      <c r="G39" s="106">
        <v>8</v>
      </c>
      <c r="H39" s="108" t="s">
        <v>220</v>
      </c>
      <c r="I39" s="106"/>
      <c r="J39" s="47">
        <v>7</v>
      </c>
      <c r="K39" s="47"/>
      <c r="L39" s="47">
        <v>0</v>
      </c>
      <c r="M39" s="109">
        <v>7</v>
      </c>
      <c r="N39" s="106"/>
      <c r="O39" s="47"/>
      <c r="P39" s="58">
        <v>1</v>
      </c>
      <c r="Q39" s="47"/>
      <c r="R39" s="58">
        <v>1</v>
      </c>
      <c r="S39" s="47"/>
      <c r="T39" s="107"/>
      <c r="U39" s="110">
        <f t="shared" si="0"/>
        <v>14</v>
      </c>
      <c r="V39" s="47"/>
      <c r="W39" s="59">
        <f t="shared" si="1"/>
        <v>11.2</v>
      </c>
      <c r="X39" s="59">
        <f t="shared" si="2"/>
        <v>0</v>
      </c>
      <c r="Y39" s="59">
        <f t="shared" si="3"/>
        <v>0.70000000000000007</v>
      </c>
      <c r="Z39" s="59">
        <f t="shared" si="4"/>
        <v>2.1</v>
      </c>
      <c r="AA39" s="60"/>
    </row>
    <row r="40" spans="1:27">
      <c r="A40" s="47"/>
      <c r="B40" s="106" t="s">
        <v>213</v>
      </c>
      <c r="C40" s="47" t="s">
        <v>214</v>
      </c>
      <c r="D40" s="107" t="s">
        <v>215</v>
      </c>
      <c r="E40" s="106" t="s">
        <v>16</v>
      </c>
      <c r="F40" s="107" t="s">
        <v>216</v>
      </c>
      <c r="G40" s="106">
        <v>8</v>
      </c>
      <c r="H40" s="108" t="s">
        <v>217</v>
      </c>
      <c r="I40" s="106">
        <v>0</v>
      </c>
      <c r="J40" s="47">
        <v>7</v>
      </c>
      <c r="K40" s="47">
        <v>3</v>
      </c>
      <c r="L40" s="47"/>
      <c r="M40" s="109">
        <v>10</v>
      </c>
      <c r="N40" s="106"/>
      <c r="O40" s="47"/>
      <c r="P40" s="58">
        <v>0</v>
      </c>
      <c r="Q40" s="47"/>
      <c r="R40" s="47"/>
      <c r="S40" s="47"/>
      <c r="T40" s="107"/>
      <c r="U40" s="110">
        <f t="shared" si="0"/>
        <v>10</v>
      </c>
      <c r="V40" s="47"/>
      <c r="W40" s="59">
        <f t="shared" si="1"/>
        <v>4.2</v>
      </c>
      <c r="X40" s="59">
        <f t="shared" si="2"/>
        <v>0.30000000000000004</v>
      </c>
      <c r="Y40" s="59">
        <f t="shared" si="3"/>
        <v>3.4000000000000004</v>
      </c>
      <c r="Z40" s="59">
        <f t="shared" si="4"/>
        <v>2.1</v>
      </c>
      <c r="AA40" s="60"/>
    </row>
    <row r="41" spans="1:27">
      <c r="A41" s="47"/>
      <c r="B41" s="118" t="s">
        <v>221</v>
      </c>
      <c r="C41" s="119" t="s">
        <v>222</v>
      </c>
      <c r="D41" s="120" t="s">
        <v>154</v>
      </c>
      <c r="E41" s="118" t="s">
        <v>25</v>
      </c>
      <c r="F41" s="120" t="s">
        <v>26</v>
      </c>
      <c r="G41" s="118">
        <v>8</v>
      </c>
      <c r="H41" s="121" t="s">
        <v>223</v>
      </c>
      <c r="I41" s="118">
        <v>0</v>
      </c>
      <c r="J41" s="119">
        <v>7</v>
      </c>
      <c r="K41" s="119">
        <v>7</v>
      </c>
      <c r="L41" s="119"/>
      <c r="M41" s="122">
        <v>14</v>
      </c>
      <c r="N41" s="123">
        <v>1</v>
      </c>
      <c r="O41" s="119"/>
      <c r="P41" s="124">
        <v>1</v>
      </c>
      <c r="Q41" s="119"/>
      <c r="R41" s="119"/>
      <c r="S41" s="119"/>
      <c r="T41" s="120"/>
      <c r="U41" s="125">
        <f t="shared" si="0"/>
        <v>20</v>
      </c>
      <c r="V41" s="58" t="s">
        <v>570</v>
      </c>
      <c r="W41" s="59">
        <f t="shared" si="1"/>
        <v>10.199999999999999</v>
      </c>
      <c r="X41" s="59">
        <f t="shared" si="2"/>
        <v>0.70000000000000007</v>
      </c>
      <c r="Y41" s="59">
        <f t="shared" si="3"/>
        <v>7</v>
      </c>
      <c r="Z41" s="59">
        <f t="shared" si="4"/>
        <v>2.1</v>
      </c>
      <c r="AA41" s="60"/>
    </row>
    <row r="42" spans="1:27">
      <c r="A42" s="47"/>
      <c r="B42" s="106" t="s">
        <v>224</v>
      </c>
      <c r="C42" s="47" t="s">
        <v>126</v>
      </c>
      <c r="D42" s="107" t="s">
        <v>182</v>
      </c>
      <c r="E42" s="106" t="s">
        <v>25</v>
      </c>
      <c r="F42" s="107" t="s">
        <v>26</v>
      </c>
      <c r="G42" s="106">
        <v>8</v>
      </c>
      <c r="H42" s="108" t="s">
        <v>223</v>
      </c>
      <c r="I42" s="106">
        <v>0</v>
      </c>
      <c r="J42" s="47">
        <v>7</v>
      </c>
      <c r="K42" s="47">
        <v>3</v>
      </c>
      <c r="L42" s="47"/>
      <c r="M42" s="109">
        <v>10</v>
      </c>
      <c r="N42" s="126">
        <v>0</v>
      </c>
      <c r="O42" s="47"/>
      <c r="P42" s="47"/>
      <c r="Q42" s="47"/>
      <c r="R42" s="47"/>
      <c r="S42" s="47"/>
      <c r="T42" s="107"/>
      <c r="U42" s="110">
        <f t="shared" si="0"/>
        <v>10</v>
      </c>
      <c r="V42" s="47"/>
      <c r="W42" s="59">
        <f t="shared" si="1"/>
        <v>4.2</v>
      </c>
      <c r="X42" s="59">
        <f t="shared" si="2"/>
        <v>0.30000000000000004</v>
      </c>
      <c r="Y42" s="59">
        <f t="shared" si="3"/>
        <v>3.4000000000000004</v>
      </c>
      <c r="Z42" s="59">
        <f t="shared" si="4"/>
        <v>2.1</v>
      </c>
      <c r="AA42" s="60"/>
    </row>
    <row r="43" spans="1:27">
      <c r="A43" s="47"/>
      <c r="B43" s="111" t="s">
        <v>225</v>
      </c>
      <c r="C43" s="112" t="s">
        <v>214</v>
      </c>
      <c r="D43" s="113" t="s">
        <v>154</v>
      </c>
      <c r="E43" s="111" t="s">
        <v>25</v>
      </c>
      <c r="F43" s="113" t="s">
        <v>26</v>
      </c>
      <c r="G43" s="111">
        <v>8</v>
      </c>
      <c r="H43" s="114" t="s">
        <v>223</v>
      </c>
      <c r="I43" s="111">
        <v>0</v>
      </c>
      <c r="J43" s="112">
        <v>7</v>
      </c>
      <c r="K43" s="112">
        <v>2</v>
      </c>
      <c r="L43" s="112"/>
      <c r="M43" s="115">
        <v>9</v>
      </c>
      <c r="N43" s="111"/>
      <c r="O43" s="112"/>
      <c r="P43" s="112"/>
      <c r="Q43" s="112"/>
      <c r="R43" s="112"/>
      <c r="S43" s="112"/>
      <c r="T43" s="113"/>
      <c r="U43" s="117">
        <f t="shared" si="0"/>
        <v>9</v>
      </c>
      <c r="V43" s="47"/>
      <c r="W43" s="59">
        <f t="shared" si="1"/>
        <v>4.2</v>
      </c>
      <c r="X43" s="59">
        <f t="shared" si="2"/>
        <v>0.2</v>
      </c>
      <c r="Y43" s="59">
        <f t="shared" si="3"/>
        <v>2.5</v>
      </c>
      <c r="Z43" s="59">
        <f t="shared" si="4"/>
        <v>2.1</v>
      </c>
      <c r="AA43" s="60"/>
    </row>
    <row r="44" spans="1:27">
      <c r="A44" s="47"/>
      <c r="B44" s="118" t="s">
        <v>228</v>
      </c>
      <c r="C44" s="119" t="s">
        <v>229</v>
      </c>
      <c r="D44" s="120" t="s">
        <v>182</v>
      </c>
      <c r="E44" s="118" t="s">
        <v>42</v>
      </c>
      <c r="F44" s="120" t="s">
        <v>43</v>
      </c>
      <c r="G44" s="118">
        <v>8</v>
      </c>
      <c r="H44" s="121" t="s">
        <v>220</v>
      </c>
      <c r="I44" s="118"/>
      <c r="J44" s="119">
        <v>7</v>
      </c>
      <c r="K44" s="119"/>
      <c r="L44" s="119">
        <v>0</v>
      </c>
      <c r="M44" s="122">
        <v>7</v>
      </c>
      <c r="N44" s="118"/>
      <c r="O44" s="119"/>
      <c r="P44" s="124">
        <v>1</v>
      </c>
      <c r="Q44" s="119"/>
      <c r="R44" s="119"/>
      <c r="S44" s="119"/>
      <c r="T44" s="120"/>
      <c r="U44" s="125">
        <f t="shared" si="0"/>
        <v>10</v>
      </c>
      <c r="V44" s="58" t="s">
        <v>570</v>
      </c>
      <c r="W44" s="59">
        <f t="shared" si="1"/>
        <v>7.2</v>
      </c>
      <c r="X44" s="59">
        <f t="shared" si="2"/>
        <v>0</v>
      </c>
      <c r="Y44" s="59">
        <f t="shared" si="3"/>
        <v>0.70000000000000007</v>
      </c>
      <c r="Z44" s="59">
        <f t="shared" si="4"/>
        <v>2.1</v>
      </c>
      <c r="AA44" s="60"/>
    </row>
    <row r="45" spans="1:27">
      <c r="A45" s="47"/>
      <c r="B45" s="106" t="s">
        <v>226</v>
      </c>
      <c r="C45" s="47" t="s">
        <v>135</v>
      </c>
      <c r="D45" s="107" t="s">
        <v>227</v>
      </c>
      <c r="E45" s="106" t="s">
        <v>42</v>
      </c>
      <c r="F45" s="107" t="s">
        <v>43</v>
      </c>
      <c r="G45" s="106">
        <v>8</v>
      </c>
      <c r="H45" s="108" t="s">
        <v>220</v>
      </c>
      <c r="I45" s="106"/>
      <c r="J45" s="47">
        <v>7</v>
      </c>
      <c r="K45" s="47">
        <v>2</v>
      </c>
      <c r="L45" s="47"/>
      <c r="M45" s="109">
        <v>9</v>
      </c>
      <c r="N45" s="106"/>
      <c r="O45" s="58">
        <v>0</v>
      </c>
      <c r="P45" s="47"/>
      <c r="Q45" s="47"/>
      <c r="R45" s="47"/>
      <c r="S45" s="47"/>
      <c r="T45" s="107"/>
      <c r="U45" s="110">
        <f t="shared" si="0"/>
        <v>9</v>
      </c>
      <c r="V45" s="47"/>
      <c r="W45" s="59">
        <f t="shared" si="1"/>
        <v>4.2</v>
      </c>
      <c r="X45" s="59">
        <f t="shared" si="2"/>
        <v>0.2</v>
      </c>
      <c r="Y45" s="59">
        <f t="shared" si="3"/>
        <v>2.5</v>
      </c>
      <c r="Z45" s="59">
        <f t="shared" si="4"/>
        <v>2.1</v>
      </c>
      <c r="AA45" s="60"/>
    </row>
    <row r="46" spans="1:27">
      <c r="A46" s="47"/>
      <c r="B46" s="111" t="s">
        <v>230</v>
      </c>
      <c r="C46" s="112" t="s">
        <v>231</v>
      </c>
      <c r="D46" s="113" t="s">
        <v>215</v>
      </c>
      <c r="E46" s="111" t="s">
        <v>42</v>
      </c>
      <c r="F46" s="113" t="s">
        <v>43</v>
      </c>
      <c r="G46" s="111">
        <v>8</v>
      </c>
      <c r="H46" s="114" t="s">
        <v>220</v>
      </c>
      <c r="I46" s="111">
        <v>0</v>
      </c>
      <c r="J46" s="112">
        <v>0</v>
      </c>
      <c r="K46" s="112">
        <v>6</v>
      </c>
      <c r="L46" s="112">
        <v>0</v>
      </c>
      <c r="M46" s="115">
        <v>6</v>
      </c>
      <c r="N46" s="111"/>
      <c r="O46" s="112"/>
      <c r="P46" s="112"/>
      <c r="Q46" s="116">
        <v>0</v>
      </c>
      <c r="R46" s="112"/>
      <c r="S46" s="112"/>
      <c r="T46" s="113"/>
      <c r="U46" s="117">
        <f t="shared" si="0"/>
        <v>6</v>
      </c>
      <c r="V46" s="47"/>
      <c r="W46" s="59">
        <f t="shared" si="1"/>
        <v>0</v>
      </c>
      <c r="X46" s="59">
        <f t="shared" si="2"/>
        <v>0.60000000000000009</v>
      </c>
      <c r="Y46" s="59">
        <f t="shared" si="3"/>
        <v>5.4</v>
      </c>
      <c r="Z46" s="59">
        <f t="shared" si="4"/>
        <v>0</v>
      </c>
      <c r="AA46" s="60"/>
    </row>
    <row r="47" spans="1:27">
      <c r="A47" s="47"/>
      <c r="B47" s="118" t="s">
        <v>233</v>
      </c>
      <c r="C47" s="119" t="s">
        <v>187</v>
      </c>
      <c r="D47" s="120" t="s">
        <v>188</v>
      </c>
      <c r="E47" s="118" t="s">
        <v>49</v>
      </c>
      <c r="F47" s="120" t="s">
        <v>32</v>
      </c>
      <c r="G47" s="118">
        <v>8</v>
      </c>
      <c r="H47" s="121" t="s">
        <v>175</v>
      </c>
      <c r="I47" s="118">
        <v>0</v>
      </c>
      <c r="J47" s="119">
        <v>7</v>
      </c>
      <c r="K47" s="119"/>
      <c r="L47" s="119"/>
      <c r="M47" s="122">
        <v>7</v>
      </c>
      <c r="N47" s="118"/>
      <c r="O47" s="124">
        <v>1</v>
      </c>
      <c r="P47" s="119"/>
      <c r="Q47" s="119"/>
      <c r="R47" s="119"/>
      <c r="S47" s="119"/>
      <c r="T47" s="120"/>
      <c r="U47" s="125">
        <f t="shared" si="0"/>
        <v>10</v>
      </c>
      <c r="V47" s="58" t="s">
        <v>570</v>
      </c>
      <c r="W47" s="59">
        <f t="shared" si="1"/>
        <v>4.5</v>
      </c>
      <c r="X47" s="59">
        <f t="shared" si="2"/>
        <v>0</v>
      </c>
      <c r="Y47" s="59">
        <f t="shared" si="3"/>
        <v>0.70000000000000007</v>
      </c>
      <c r="Z47" s="59">
        <f t="shared" si="4"/>
        <v>4.8000000000000007</v>
      </c>
      <c r="AA47" s="60"/>
    </row>
    <row r="48" spans="1:27">
      <c r="A48" s="47"/>
      <c r="B48" s="106" t="s">
        <v>232</v>
      </c>
      <c r="C48" s="47" t="s">
        <v>138</v>
      </c>
      <c r="D48" s="107" t="s">
        <v>143</v>
      </c>
      <c r="E48" s="106" t="s">
        <v>49</v>
      </c>
      <c r="F48" s="107" t="s">
        <v>32</v>
      </c>
      <c r="G48" s="106">
        <v>8</v>
      </c>
      <c r="H48" s="108" t="s">
        <v>175</v>
      </c>
      <c r="I48" s="106">
        <v>0</v>
      </c>
      <c r="J48" s="47">
        <v>7</v>
      </c>
      <c r="K48" s="47">
        <v>2</v>
      </c>
      <c r="L48" s="47">
        <v>0</v>
      </c>
      <c r="M48" s="109">
        <v>9</v>
      </c>
      <c r="N48" s="106"/>
      <c r="O48" s="47"/>
      <c r="P48" s="47"/>
      <c r="Q48" s="47"/>
      <c r="R48" s="47"/>
      <c r="S48" s="47"/>
      <c r="T48" s="127">
        <v>0</v>
      </c>
      <c r="U48" s="110">
        <f t="shared" si="0"/>
        <v>9</v>
      </c>
      <c r="V48" s="47"/>
      <c r="W48" s="59">
        <f t="shared" si="1"/>
        <v>4.2</v>
      </c>
      <c r="X48" s="59">
        <f t="shared" si="2"/>
        <v>0.2</v>
      </c>
      <c r="Y48" s="59">
        <f t="shared" si="3"/>
        <v>2.5</v>
      </c>
      <c r="Z48" s="59">
        <f t="shared" si="4"/>
        <v>2.1</v>
      </c>
      <c r="AA48" s="60"/>
    </row>
    <row r="49" spans="1:27">
      <c r="A49" s="47"/>
      <c r="B49" s="111" t="s">
        <v>234</v>
      </c>
      <c r="C49" s="112" t="s">
        <v>235</v>
      </c>
      <c r="D49" s="113" t="s">
        <v>236</v>
      </c>
      <c r="E49" s="111" t="s">
        <v>49</v>
      </c>
      <c r="F49" s="113" t="s">
        <v>32</v>
      </c>
      <c r="G49" s="111">
        <v>8</v>
      </c>
      <c r="H49" s="114" t="s">
        <v>175</v>
      </c>
      <c r="I49" s="111">
        <v>0</v>
      </c>
      <c r="J49" s="112"/>
      <c r="K49" s="112"/>
      <c r="L49" s="112">
        <v>0</v>
      </c>
      <c r="M49" s="115">
        <v>0</v>
      </c>
      <c r="N49" s="111"/>
      <c r="O49" s="112"/>
      <c r="P49" s="112"/>
      <c r="Q49" s="116">
        <v>0</v>
      </c>
      <c r="R49" s="112"/>
      <c r="S49" s="112"/>
      <c r="T49" s="113"/>
      <c r="U49" s="117">
        <f t="shared" si="0"/>
        <v>0</v>
      </c>
      <c r="V49" s="47"/>
      <c r="W49" s="59">
        <f t="shared" si="1"/>
        <v>0</v>
      </c>
      <c r="X49" s="59">
        <f t="shared" si="2"/>
        <v>0</v>
      </c>
      <c r="Y49" s="59">
        <f t="shared" si="3"/>
        <v>0</v>
      </c>
      <c r="Z49" s="59">
        <f t="shared" si="4"/>
        <v>0</v>
      </c>
      <c r="AA49" s="60"/>
    </row>
    <row r="50" spans="1:27">
      <c r="A50" s="47"/>
      <c r="B50" s="118" t="s">
        <v>237</v>
      </c>
      <c r="C50" s="119" t="s">
        <v>177</v>
      </c>
      <c r="D50" s="120" t="s">
        <v>238</v>
      </c>
      <c r="E50" s="118" t="s">
        <v>31</v>
      </c>
      <c r="F50" s="120" t="s">
        <v>32</v>
      </c>
      <c r="G50" s="118">
        <v>8</v>
      </c>
      <c r="H50" s="121" t="s">
        <v>175</v>
      </c>
      <c r="I50" s="118">
        <v>0</v>
      </c>
      <c r="J50" s="119">
        <v>7</v>
      </c>
      <c r="K50" s="119">
        <v>2</v>
      </c>
      <c r="L50" s="119">
        <v>7</v>
      </c>
      <c r="M50" s="122">
        <v>16</v>
      </c>
      <c r="N50" s="118"/>
      <c r="O50" s="119"/>
      <c r="P50" s="119"/>
      <c r="Q50" s="119"/>
      <c r="R50" s="119"/>
      <c r="S50" s="119"/>
      <c r="T50" s="120"/>
      <c r="U50" s="125">
        <f t="shared" si="0"/>
        <v>16</v>
      </c>
      <c r="V50" s="58" t="s">
        <v>570</v>
      </c>
      <c r="W50" s="59">
        <f t="shared" si="1"/>
        <v>7.35</v>
      </c>
      <c r="X50" s="59">
        <f t="shared" si="2"/>
        <v>3.35</v>
      </c>
      <c r="Y50" s="59">
        <f t="shared" si="3"/>
        <v>2.5</v>
      </c>
      <c r="Z50" s="59">
        <f t="shared" si="4"/>
        <v>2.8000000000000003</v>
      </c>
      <c r="AA50" s="60"/>
    </row>
    <row r="51" spans="1:27">
      <c r="A51" s="47"/>
      <c r="B51" s="106" t="s">
        <v>239</v>
      </c>
      <c r="C51" s="47" t="s">
        <v>240</v>
      </c>
      <c r="D51" s="107" t="s">
        <v>241</v>
      </c>
      <c r="E51" s="106" t="s">
        <v>31</v>
      </c>
      <c r="F51" s="107" t="s">
        <v>32</v>
      </c>
      <c r="G51" s="106">
        <v>8</v>
      </c>
      <c r="H51" s="108" t="s">
        <v>175</v>
      </c>
      <c r="I51" s="106">
        <v>0</v>
      </c>
      <c r="J51" s="47">
        <v>7</v>
      </c>
      <c r="K51" s="47"/>
      <c r="L51" s="47">
        <v>0</v>
      </c>
      <c r="M51" s="109">
        <v>7</v>
      </c>
      <c r="N51" s="106"/>
      <c r="O51" s="58">
        <v>1</v>
      </c>
      <c r="P51" s="47"/>
      <c r="Q51" s="47"/>
      <c r="R51" s="58">
        <v>1</v>
      </c>
      <c r="S51" s="47"/>
      <c r="T51" s="107"/>
      <c r="U51" s="110">
        <f t="shared" si="0"/>
        <v>14</v>
      </c>
      <c r="V51" s="47"/>
      <c r="W51" s="59">
        <f t="shared" si="1"/>
        <v>8.5</v>
      </c>
      <c r="X51" s="59">
        <f t="shared" si="2"/>
        <v>0</v>
      </c>
      <c r="Y51" s="59">
        <f t="shared" si="3"/>
        <v>0.70000000000000007</v>
      </c>
      <c r="Z51" s="59">
        <f t="shared" si="4"/>
        <v>4.8000000000000007</v>
      </c>
      <c r="AA51" s="60"/>
    </row>
    <row r="52" spans="1:27">
      <c r="A52" s="47"/>
      <c r="B52" s="111" t="s">
        <v>242</v>
      </c>
      <c r="C52" s="112" t="s">
        <v>243</v>
      </c>
      <c r="D52" s="113" t="s">
        <v>136</v>
      </c>
      <c r="E52" s="111" t="s">
        <v>31</v>
      </c>
      <c r="F52" s="113" t="s">
        <v>32</v>
      </c>
      <c r="G52" s="111">
        <v>8</v>
      </c>
      <c r="H52" s="114" t="s">
        <v>175</v>
      </c>
      <c r="I52" s="111">
        <v>0</v>
      </c>
      <c r="J52" s="112">
        <v>0</v>
      </c>
      <c r="K52" s="112">
        <v>2</v>
      </c>
      <c r="L52" s="112">
        <v>0</v>
      </c>
      <c r="M52" s="115">
        <v>2</v>
      </c>
      <c r="N52" s="111"/>
      <c r="O52" s="112"/>
      <c r="P52" s="112"/>
      <c r="Q52" s="112"/>
      <c r="R52" s="112"/>
      <c r="S52" s="112"/>
      <c r="T52" s="128">
        <v>0</v>
      </c>
      <c r="U52" s="117">
        <f t="shared" si="0"/>
        <v>2</v>
      </c>
      <c r="V52" s="47"/>
      <c r="W52" s="59">
        <f t="shared" si="1"/>
        <v>0</v>
      </c>
      <c r="X52" s="59">
        <f t="shared" si="2"/>
        <v>0.2</v>
      </c>
      <c r="Y52" s="59">
        <f t="shared" si="3"/>
        <v>1.8</v>
      </c>
      <c r="Z52" s="59">
        <f t="shared" si="4"/>
        <v>0</v>
      </c>
      <c r="AA52" s="60"/>
    </row>
    <row r="53" spans="1:27">
      <c r="A53" s="47"/>
      <c r="B53" s="118" t="s">
        <v>244</v>
      </c>
      <c r="C53" s="119" t="s">
        <v>245</v>
      </c>
      <c r="D53" s="120" t="s">
        <v>246</v>
      </c>
      <c r="E53" s="118" t="s">
        <v>63</v>
      </c>
      <c r="F53" s="120" t="s">
        <v>26</v>
      </c>
      <c r="G53" s="118">
        <v>7</v>
      </c>
      <c r="H53" s="121" t="s">
        <v>223</v>
      </c>
      <c r="I53" s="118">
        <v>0</v>
      </c>
      <c r="J53" s="119">
        <v>7</v>
      </c>
      <c r="K53" s="119"/>
      <c r="L53" s="119"/>
      <c r="M53" s="122">
        <v>7</v>
      </c>
      <c r="N53" s="118"/>
      <c r="O53" s="119"/>
      <c r="P53" s="119"/>
      <c r="Q53" s="119"/>
      <c r="R53" s="119"/>
      <c r="S53" s="119"/>
      <c r="T53" s="129">
        <v>0</v>
      </c>
      <c r="U53" s="125">
        <f t="shared" si="0"/>
        <v>7</v>
      </c>
      <c r="V53" s="58" t="s">
        <v>570</v>
      </c>
      <c r="W53" s="59">
        <f t="shared" si="1"/>
        <v>4.2</v>
      </c>
      <c r="X53" s="59">
        <f t="shared" si="2"/>
        <v>0</v>
      </c>
      <c r="Y53" s="59">
        <f t="shared" si="3"/>
        <v>0.70000000000000007</v>
      </c>
      <c r="Z53" s="59">
        <f t="shared" si="4"/>
        <v>2.1</v>
      </c>
      <c r="AA53" s="60"/>
    </row>
    <row r="54" spans="1:27">
      <c r="A54" s="47"/>
      <c r="B54" s="106" t="s">
        <v>247</v>
      </c>
      <c r="C54" s="47" t="s">
        <v>248</v>
      </c>
      <c r="D54" s="107" t="s">
        <v>150</v>
      </c>
      <c r="E54" s="106" t="s">
        <v>63</v>
      </c>
      <c r="F54" s="107" t="s">
        <v>26</v>
      </c>
      <c r="G54" s="106">
        <v>7</v>
      </c>
      <c r="H54" s="108" t="s">
        <v>223</v>
      </c>
      <c r="I54" s="106">
        <v>0</v>
      </c>
      <c r="J54" s="47">
        <v>0</v>
      </c>
      <c r="K54" s="47">
        <v>2</v>
      </c>
      <c r="L54" s="47">
        <v>0</v>
      </c>
      <c r="M54" s="109">
        <v>2</v>
      </c>
      <c r="N54" s="106"/>
      <c r="O54" s="47"/>
      <c r="P54" s="58">
        <v>0</v>
      </c>
      <c r="Q54" s="47"/>
      <c r="R54" s="47"/>
      <c r="S54" s="47"/>
      <c r="T54" s="107"/>
      <c r="U54" s="110">
        <f t="shared" si="0"/>
        <v>2</v>
      </c>
      <c r="V54" s="47"/>
      <c r="W54" s="59">
        <f t="shared" si="1"/>
        <v>0</v>
      </c>
      <c r="X54" s="59">
        <f t="shared" si="2"/>
        <v>0.2</v>
      </c>
      <c r="Y54" s="59">
        <f t="shared" si="3"/>
        <v>1.8</v>
      </c>
      <c r="Z54" s="59">
        <f t="shared" si="4"/>
        <v>0</v>
      </c>
      <c r="AA54" s="60"/>
    </row>
    <row r="55" spans="1:27">
      <c r="A55" s="47"/>
      <c r="B55" s="111" t="s">
        <v>249</v>
      </c>
      <c r="C55" s="112" t="s">
        <v>250</v>
      </c>
      <c r="D55" s="113" t="s">
        <v>215</v>
      </c>
      <c r="E55" s="111" t="s">
        <v>63</v>
      </c>
      <c r="F55" s="113" t="s">
        <v>26</v>
      </c>
      <c r="G55" s="111">
        <v>7</v>
      </c>
      <c r="H55" s="114" t="s">
        <v>223</v>
      </c>
      <c r="I55" s="111">
        <v>0</v>
      </c>
      <c r="J55" s="112">
        <v>0</v>
      </c>
      <c r="K55" s="112"/>
      <c r="L55" s="112">
        <v>0</v>
      </c>
      <c r="M55" s="115">
        <v>0</v>
      </c>
      <c r="N55" s="111"/>
      <c r="O55" s="112"/>
      <c r="P55" s="112"/>
      <c r="Q55" s="112"/>
      <c r="R55" s="116">
        <v>0</v>
      </c>
      <c r="S55" s="112"/>
      <c r="T55" s="113"/>
      <c r="U55" s="117">
        <f t="shared" si="0"/>
        <v>0</v>
      </c>
      <c r="V55" s="47"/>
      <c r="W55" s="59">
        <f t="shared" si="1"/>
        <v>0</v>
      </c>
      <c r="X55" s="59">
        <f t="shared" si="2"/>
        <v>0</v>
      </c>
      <c r="Y55" s="59">
        <f t="shared" si="3"/>
        <v>0</v>
      </c>
      <c r="Z55" s="59">
        <f t="shared" si="4"/>
        <v>0</v>
      </c>
      <c r="AA55" s="60"/>
    </row>
    <row r="56" spans="1:27">
      <c r="A56" s="47"/>
      <c r="B56" s="80" t="s">
        <v>253</v>
      </c>
      <c r="C56" s="81" t="s">
        <v>195</v>
      </c>
      <c r="D56" s="82" t="s">
        <v>254</v>
      </c>
      <c r="E56" s="80" t="s">
        <v>52</v>
      </c>
      <c r="F56" s="82" t="s">
        <v>26</v>
      </c>
      <c r="G56" s="80">
        <v>8</v>
      </c>
      <c r="H56" s="83" t="s">
        <v>223</v>
      </c>
      <c r="I56" s="80">
        <v>0</v>
      </c>
      <c r="J56" s="81">
        <v>7</v>
      </c>
      <c r="K56" s="81">
        <v>0</v>
      </c>
      <c r="L56" s="81">
        <v>0</v>
      </c>
      <c r="M56" s="84">
        <v>7</v>
      </c>
      <c r="N56" s="80"/>
      <c r="O56" s="81"/>
      <c r="P56" s="81"/>
      <c r="Q56" s="102">
        <v>0</v>
      </c>
      <c r="R56" s="102">
        <v>0</v>
      </c>
      <c r="S56" s="81"/>
      <c r="T56" s="85">
        <v>0</v>
      </c>
      <c r="U56" s="86">
        <f t="shared" si="0"/>
        <v>7</v>
      </c>
      <c r="V56" s="58" t="s">
        <v>572</v>
      </c>
      <c r="W56" s="59">
        <f t="shared" si="1"/>
        <v>4.2</v>
      </c>
      <c r="X56" s="59">
        <f t="shared" si="2"/>
        <v>0</v>
      </c>
      <c r="Y56" s="59">
        <f t="shared" si="3"/>
        <v>0.70000000000000007</v>
      </c>
      <c r="Z56" s="59">
        <f t="shared" si="4"/>
        <v>2.1</v>
      </c>
      <c r="AA56" s="60"/>
    </row>
    <row r="57" spans="1:27">
      <c r="A57" s="47"/>
      <c r="B57" s="87" t="s">
        <v>251</v>
      </c>
      <c r="C57" s="88" t="s">
        <v>252</v>
      </c>
      <c r="D57" s="89" t="s">
        <v>164</v>
      </c>
      <c r="E57" s="87" t="s">
        <v>52</v>
      </c>
      <c r="F57" s="89" t="s">
        <v>26</v>
      </c>
      <c r="G57" s="87">
        <v>8</v>
      </c>
      <c r="H57" s="90" t="s">
        <v>223</v>
      </c>
      <c r="I57" s="87">
        <v>0</v>
      </c>
      <c r="J57" s="88">
        <v>7</v>
      </c>
      <c r="K57" s="88"/>
      <c r="L57" s="88">
        <v>0</v>
      </c>
      <c r="M57" s="91">
        <v>7</v>
      </c>
      <c r="N57" s="92"/>
      <c r="O57" s="88"/>
      <c r="P57" s="93">
        <v>0</v>
      </c>
      <c r="Q57" s="93">
        <v>0</v>
      </c>
      <c r="R57" s="88"/>
      <c r="S57" s="88"/>
      <c r="T57" s="89"/>
      <c r="U57" s="94">
        <f t="shared" si="0"/>
        <v>7</v>
      </c>
      <c r="V57" s="58" t="s">
        <v>572</v>
      </c>
      <c r="W57" s="59">
        <f t="shared" si="1"/>
        <v>4.2</v>
      </c>
      <c r="X57" s="59">
        <f t="shared" si="2"/>
        <v>0</v>
      </c>
      <c r="Y57" s="59">
        <f t="shared" si="3"/>
        <v>0.70000000000000007</v>
      </c>
      <c r="Z57" s="59">
        <f t="shared" si="4"/>
        <v>2.1</v>
      </c>
      <c r="AA57" s="60"/>
    </row>
    <row r="58" spans="1:27">
      <c r="A58" s="47"/>
      <c r="B58" s="95" t="s">
        <v>255</v>
      </c>
      <c r="C58" s="96" t="s">
        <v>256</v>
      </c>
      <c r="D58" s="97" t="s">
        <v>182</v>
      </c>
      <c r="E58" s="95" t="s">
        <v>52</v>
      </c>
      <c r="F58" s="97" t="s">
        <v>26</v>
      </c>
      <c r="G58" s="95">
        <v>8</v>
      </c>
      <c r="H58" s="98" t="s">
        <v>223</v>
      </c>
      <c r="I58" s="95">
        <v>0</v>
      </c>
      <c r="J58" s="96">
        <v>0</v>
      </c>
      <c r="K58" s="96">
        <v>0</v>
      </c>
      <c r="L58" s="96">
        <v>0</v>
      </c>
      <c r="M58" s="99">
        <v>0</v>
      </c>
      <c r="N58" s="95"/>
      <c r="O58" s="103">
        <v>0</v>
      </c>
      <c r="P58" s="96"/>
      <c r="Q58" s="96"/>
      <c r="R58" s="96"/>
      <c r="S58" s="96"/>
      <c r="T58" s="130"/>
      <c r="U58" s="101">
        <f t="shared" si="0"/>
        <v>0</v>
      </c>
      <c r="V58" s="47"/>
      <c r="W58" s="59">
        <f t="shared" si="1"/>
        <v>0</v>
      </c>
      <c r="X58" s="59">
        <f t="shared" si="2"/>
        <v>0</v>
      </c>
      <c r="Y58" s="59">
        <f t="shared" si="3"/>
        <v>0</v>
      </c>
      <c r="Z58" s="59">
        <f t="shared" si="4"/>
        <v>0</v>
      </c>
      <c r="AA58" s="60"/>
    </row>
    <row r="59" spans="1:27">
      <c r="A59" s="47"/>
      <c r="B59" s="118" t="s">
        <v>257</v>
      </c>
      <c r="C59" s="119" t="s">
        <v>160</v>
      </c>
      <c r="D59" s="120" t="s">
        <v>227</v>
      </c>
      <c r="E59" s="118" t="s">
        <v>59</v>
      </c>
      <c r="F59" s="120" t="s">
        <v>26</v>
      </c>
      <c r="G59" s="118">
        <v>8</v>
      </c>
      <c r="H59" s="121" t="s">
        <v>223</v>
      </c>
      <c r="I59" s="118">
        <v>0</v>
      </c>
      <c r="J59" s="119">
        <v>7</v>
      </c>
      <c r="K59" s="119">
        <v>1</v>
      </c>
      <c r="L59" s="119">
        <v>0</v>
      </c>
      <c r="M59" s="122">
        <v>8</v>
      </c>
      <c r="N59" s="118"/>
      <c r="O59" s="119"/>
      <c r="P59" s="119"/>
      <c r="Q59" s="119"/>
      <c r="R59" s="119"/>
      <c r="S59" s="119"/>
      <c r="T59" s="120"/>
      <c r="U59" s="125">
        <f t="shared" si="0"/>
        <v>8</v>
      </c>
      <c r="V59" s="58" t="s">
        <v>570</v>
      </c>
      <c r="W59" s="59">
        <f t="shared" si="1"/>
        <v>4.2</v>
      </c>
      <c r="X59" s="59">
        <f t="shared" si="2"/>
        <v>0.1</v>
      </c>
      <c r="Y59" s="59">
        <f t="shared" si="3"/>
        <v>1.6</v>
      </c>
      <c r="Z59" s="59">
        <f t="shared" si="4"/>
        <v>2.1</v>
      </c>
      <c r="AA59" s="60"/>
    </row>
    <row r="60" spans="1:27">
      <c r="A60" s="47"/>
      <c r="B60" s="106" t="s">
        <v>258</v>
      </c>
      <c r="C60" s="47" t="s">
        <v>259</v>
      </c>
      <c r="D60" s="107" t="s">
        <v>170</v>
      </c>
      <c r="E60" s="106" t="s">
        <v>59</v>
      </c>
      <c r="F60" s="107" t="s">
        <v>26</v>
      </c>
      <c r="G60" s="106">
        <v>8</v>
      </c>
      <c r="H60" s="108" t="s">
        <v>223</v>
      </c>
      <c r="I60" s="106">
        <v>0</v>
      </c>
      <c r="J60" s="47">
        <v>7</v>
      </c>
      <c r="K60" s="47">
        <v>0</v>
      </c>
      <c r="L60" s="47">
        <v>0</v>
      </c>
      <c r="M60" s="109">
        <v>7</v>
      </c>
      <c r="N60" s="126">
        <v>0</v>
      </c>
      <c r="O60" s="47"/>
      <c r="P60" s="47"/>
      <c r="Q60" s="47"/>
      <c r="R60" s="47"/>
      <c r="S60" s="47"/>
      <c r="T60" s="107"/>
      <c r="U60" s="110">
        <f t="shared" si="0"/>
        <v>7</v>
      </c>
      <c r="V60" s="47"/>
      <c r="W60" s="59">
        <f t="shared" si="1"/>
        <v>4.2</v>
      </c>
      <c r="X60" s="59">
        <f t="shared" si="2"/>
        <v>0</v>
      </c>
      <c r="Y60" s="59">
        <f t="shared" si="3"/>
        <v>0.70000000000000007</v>
      </c>
      <c r="Z60" s="59">
        <f t="shared" si="4"/>
        <v>2.1</v>
      </c>
      <c r="AA60" s="60"/>
    </row>
    <row r="61" spans="1:27">
      <c r="A61" s="47"/>
      <c r="B61" s="111" t="s">
        <v>260</v>
      </c>
      <c r="C61" s="112" t="s">
        <v>261</v>
      </c>
      <c r="D61" s="113" t="s">
        <v>136</v>
      </c>
      <c r="E61" s="111" t="s">
        <v>59</v>
      </c>
      <c r="F61" s="113" t="s">
        <v>26</v>
      </c>
      <c r="G61" s="111">
        <v>8</v>
      </c>
      <c r="H61" s="114" t="s">
        <v>223</v>
      </c>
      <c r="I61" s="111"/>
      <c r="J61" s="112">
        <v>7</v>
      </c>
      <c r="K61" s="112"/>
      <c r="L61" s="112"/>
      <c r="M61" s="115">
        <v>7</v>
      </c>
      <c r="N61" s="131">
        <v>0</v>
      </c>
      <c r="O61" s="112"/>
      <c r="P61" s="116">
        <v>0</v>
      </c>
      <c r="Q61" s="112"/>
      <c r="R61" s="112"/>
      <c r="S61" s="112"/>
      <c r="T61" s="113"/>
      <c r="U61" s="117">
        <f t="shared" si="0"/>
        <v>7</v>
      </c>
      <c r="V61" s="47"/>
      <c r="W61" s="59">
        <f t="shared" si="1"/>
        <v>4.2</v>
      </c>
      <c r="X61" s="59">
        <f t="shared" si="2"/>
        <v>0</v>
      </c>
      <c r="Y61" s="59">
        <f t="shared" si="3"/>
        <v>0.70000000000000007</v>
      </c>
      <c r="Z61" s="59">
        <f t="shared" si="4"/>
        <v>2.1</v>
      </c>
      <c r="AA61" s="60"/>
    </row>
    <row r="62" spans="1:27">
      <c r="A62" s="47"/>
      <c r="B62" s="80" t="s">
        <v>264</v>
      </c>
      <c r="C62" s="81" t="s">
        <v>265</v>
      </c>
      <c r="D62" s="82" t="s">
        <v>182</v>
      </c>
      <c r="E62" s="80" t="s">
        <v>41</v>
      </c>
      <c r="F62" s="82" t="s">
        <v>36</v>
      </c>
      <c r="G62" s="80">
        <v>6</v>
      </c>
      <c r="H62" s="83" t="s">
        <v>220</v>
      </c>
      <c r="I62" s="80">
        <v>0</v>
      </c>
      <c r="J62" s="81">
        <v>7</v>
      </c>
      <c r="K62" s="81">
        <v>0</v>
      </c>
      <c r="L62" s="81"/>
      <c r="M62" s="84">
        <v>7</v>
      </c>
      <c r="N62" s="80"/>
      <c r="O62" s="81"/>
      <c r="P62" s="102">
        <v>1</v>
      </c>
      <c r="Q62" s="102"/>
      <c r="R62" s="102">
        <v>0</v>
      </c>
      <c r="S62" s="81"/>
      <c r="T62" s="82"/>
      <c r="U62" s="86">
        <f t="shared" si="0"/>
        <v>10</v>
      </c>
      <c r="V62" s="58" t="s">
        <v>572</v>
      </c>
      <c r="W62" s="59">
        <f t="shared" si="1"/>
        <v>7.2</v>
      </c>
      <c r="X62" s="59">
        <f t="shared" si="2"/>
        <v>0</v>
      </c>
      <c r="Y62" s="59">
        <f t="shared" si="3"/>
        <v>0.70000000000000007</v>
      </c>
      <c r="Z62" s="59">
        <f t="shared" si="4"/>
        <v>2.1</v>
      </c>
      <c r="AA62" s="60"/>
    </row>
    <row r="63" spans="1:27">
      <c r="A63" s="47"/>
      <c r="B63" s="87" t="s">
        <v>262</v>
      </c>
      <c r="C63" s="88" t="s">
        <v>263</v>
      </c>
      <c r="D63" s="89" t="s">
        <v>241</v>
      </c>
      <c r="E63" s="87" t="s">
        <v>41</v>
      </c>
      <c r="F63" s="89" t="s">
        <v>36</v>
      </c>
      <c r="G63" s="87">
        <v>6</v>
      </c>
      <c r="H63" s="90" t="s">
        <v>220</v>
      </c>
      <c r="I63" s="87">
        <v>0</v>
      </c>
      <c r="J63" s="88">
        <v>7</v>
      </c>
      <c r="K63" s="88">
        <v>0</v>
      </c>
      <c r="L63" s="88"/>
      <c r="M63" s="91">
        <v>7</v>
      </c>
      <c r="N63" s="92">
        <v>1</v>
      </c>
      <c r="O63" s="88"/>
      <c r="P63" s="88"/>
      <c r="Q63" s="88"/>
      <c r="R63" s="88"/>
      <c r="S63" s="88"/>
      <c r="T63" s="89"/>
      <c r="U63" s="94">
        <f t="shared" si="0"/>
        <v>10</v>
      </c>
      <c r="V63" s="58" t="s">
        <v>572</v>
      </c>
      <c r="W63" s="59">
        <f t="shared" si="1"/>
        <v>7.2</v>
      </c>
      <c r="X63" s="59">
        <f t="shared" si="2"/>
        <v>0</v>
      </c>
      <c r="Y63" s="59">
        <f t="shared" si="3"/>
        <v>0.70000000000000007</v>
      </c>
      <c r="Z63" s="59">
        <f t="shared" si="4"/>
        <v>2.1</v>
      </c>
      <c r="AA63" s="60"/>
    </row>
    <row r="64" spans="1:27">
      <c r="A64" s="47"/>
      <c r="B64" s="95" t="s">
        <v>266</v>
      </c>
      <c r="C64" s="96" t="s">
        <v>267</v>
      </c>
      <c r="D64" s="97" t="s">
        <v>268</v>
      </c>
      <c r="E64" s="95" t="s">
        <v>41</v>
      </c>
      <c r="F64" s="97" t="s">
        <v>36</v>
      </c>
      <c r="G64" s="95">
        <v>6</v>
      </c>
      <c r="H64" s="98" t="s">
        <v>220</v>
      </c>
      <c r="I64" s="95">
        <v>0</v>
      </c>
      <c r="J64" s="96"/>
      <c r="K64" s="96"/>
      <c r="L64" s="96"/>
      <c r="M64" s="99">
        <v>0</v>
      </c>
      <c r="N64" s="95"/>
      <c r="O64" s="96"/>
      <c r="P64" s="96"/>
      <c r="Q64" s="103">
        <v>0</v>
      </c>
      <c r="R64" s="103"/>
      <c r="S64" s="96"/>
      <c r="T64" s="97"/>
      <c r="U64" s="101">
        <f t="shared" si="0"/>
        <v>0</v>
      </c>
      <c r="V64" s="47"/>
      <c r="W64" s="59">
        <f t="shared" si="1"/>
        <v>0</v>
      </c>
      <c r="X64" s="59">
        <f t="shared" si="2"/>
        <v>0</v>
      </c>
      <c r="Y64" s="59">
        <f t="shared" si="3"/>
        <v>0</v>
      </c>
      <c r="Z64" s="59">
        <f t="shared" si="4"/>
        <v>0</v>
      </c>
      <c r="AA64" s="60"/>
    </row>
    <row r="65" spans="1:27">
      <c r="A65" s="47"/>
      <c r="B65" s="80" t="s">
        <v>275</v>
      </c>
      <c r="C65" s="81" t="s">
        <v>276</v>
      </c>
      <c r="D65" s="82" t="s">
        <v>182</v>
      </c>
      <c r="E65" s="80" t="s">
        <v>60</v>
      </c>
      <c r="F65" s="82" t="s">
        <v>36</v>
      </c>
      <c r="G65" s="80">
        <v>6</v>
      </c>
      <c r="H65" s="83" t="s">
        <v>277</v>
      </c>
      <c r="I65" s="80">
        <v>0</v>
      </c>
      <c r="J65" s="81">
        <v>0</v>
      </c>
      <c r="K65" s="81"/>
      <c r="L65" s="81">
        <v>0</v>
      </c>
      <c r="M65" s="84">
        <v>0</v>
      </c>
      <c r="N65" s="80"/>
      <c r="O65" s="81"/>
      <c r="P65" s="102">
        <v>1</v>
      </c>
      <c r="Q65" s="102">
        <v>0</v>
      </c>
      <c r="R65" s="81"/>
      <c r="S65" s="81"/>
      <c r="T65" s="85">
        <v>0</v>
      </c>
      <c r="U65" s="86">
        <f t="shared" si="0"/>
        <v>3</v>
      </c>
      <c r="V65" s="58" t="s">
        <v>572</v>
      </c>
      <c r="W65" s="59">
        <f t="shared" si="1"/>
        <v>3</v>
      </c>
      <c r="X65" s="59">
        <f t="shared" si="2"/>
        <v>0</v>
      </c>
      <c r="Y65" s="59">
        <f t="shared" si="3"/>
        <v>0</v>
      </c>
      <c r="Z65" s="59">
        <f t="shared" si="4"/>
        <v>0</v>
      </c>
      <c r="AA65" s="60"/>
    </row>
    <row r="66" spans="1:27">
      <c r="A66" s="47"/>
      <c r="B66" s="87" t="s">
        <v>271</v>
      </c>
      <c r="C66" s="88" t="s">
        <v>272</v>
      </c>
      <c r="D66" s="89" t="s">
        <v>273</v>
      </c>
      <c r="E66" s="87" t="s">
        <v>60</v>
      </c>
      <c r="F66" s="89" t="s">
        <v>36</v>
      </c>
      <c r="G66" s="87">
        <v>6</v>
      </c>
      <c r="H66" s="90" t="s">
        <v>274</v>
      </c>
      <c r="I66" s="87"/>
      <c r="J66" s="88">
        <v>0</v>
      </c>
      <c r="K66" s="88"/>
      <c r="L66" s="88"/>
      <c r="M66" s="91">
        <v>0</v>
      </c>
      <c r="N66" s="92">
        <v>1</v>
      </c>
      <c r="O66" s="88"/>
      <c r="P66" s="88"/>
      <c r="Q66" s="88"/>
      <c r="R66" s="88"/>
      <c r="S66" s="88"/>
      <c r="T66" s="89"/>
      <c r="U66" s="94">
        <f t="shared" si="0"/>
        <v>3</v>
      </c>
      <c r="V66" s="58" t="s">
        <v>572</v>
      </c>
      <c r="W66" s="59">
        <f t="shared" si="1"/>
        <v>3</v>
      </c>
      <c r="X66" s="59">
        <f t="shared" si="2"/>
        <v>0</v>
      </c>
      <c r="Y66" s="59">
        <f t="shared" si="3"/>
        <v>0</v>
      </c>
      <c r="Z66" s="59">
        <f t="shared" si="4"/>
        <v>0</v>
      </c>
      <c r="AA66" s="60"/>
    </row>
    <row r="67" spans="1:27">
      <c r="A67" s="47"/>
      <c r="B67" s="95" t="s">
        <v>269</v>
      </c>
      <c r="C67" s="96" t="s">
        <v>177</v>
      </c>
      <c r="D67" s="97" t="s">
        <v>215</v>
      </c>
      <c r="E67" s="95" t="s">
        <v>60</v>
      </c>
      <c r="F67" s="97" t="s">
        <v>36</v>
      </c>
      <c r="G67" s="95">
        <v>6</v>
      </c>
      <c r="H67" s="98" t="s">
        <v>270</v>
      </c>
      <c r="I67" s="95">
        <v>0</v>
      </c>
      <c r="J67" s="96">
        <v>0</v>
      </c>
      <c r="K67" s="96"/>
      <c r="L67" s="96">
        <v>0</v>
      </c>
      <c r="M67" s="99">
        <v>0</v>
      </c>
      <c r="N67" s="95"/>
      <c r="O67" s="103">
        <v>0</v>
      </c>
      <c r="P67" s="96"/>
      <c r="Q67" s="96"/>
      <c r="R67" s="96"/>
      <c r="S67" s="96"/>
      <c r="T67" s="97"/>
      <c r="U67" s="101">
        <f t="shared" si="0"/>
        <v>0</v>
      </c>
      <c r="V67" s="47"/>
      <c r="W67" s="59">
        <f t="shared" si="1"/>
        <v>0</v>
      </c>
      <c r="X67" s="59">
        <f t="shared" si="2"/>
        <v>0</v>
      </c>
      <c r="Y67" s="59">
        <f t="shared" si="3"/>
        <v>0</v>
      </c>
      <c r="Z67" s="59">
        <f t="shared" si="4"/>
        <v>0</v>
      </c>
      <c r="AA67" s="60"/>
    </row>
    <row r="68" spans="1:27">
      <c r="A68" s="47"/>
      <c r="B68" s="118" t="s">
        <v>278</v>
      </c>
      <c r="C68" s="119" t="s">
        <v>138</v>
      </c>
      <c r="D68" s="120" t="s">
        <v>279</v>
      </c>
      <c r="E68" s="118" t="s">
        <v>51</v>
      </c>
      <c r="F68" s="120" t="s">
        <v>36</v>
      </c>
      <c r="G68" s="118">
        <v>7</v>
      </c>
      <c r="H68" s="121" t="s">
        <v>280</v>
      </c>
      <c r="I68" s="118">
        <v>0</v>
      </c>
      <c r="J68" s="119">
        <v>7</v>
      </c>
      <c r="K68" s="119">
        <v>2</v>
      </c>
      <c r="L68" s="119">
        <v>0</v>
      </c>
      <c r="M68" s="122">
        <v>9</v>
      </c>
      <c r="N68" s="118"/>
      <c r="O68" s="119"/>
      <c r="P68" s="124">
        <v>1</v>
      </c>
      <c r="Q68" s="119"/>
      <c r="R68" s="119"/>
      <c r="S68" s="119"/>
      <c r="T68" s="120"/>
      <c r="U68" s="125">
        <f t="shared" si="0"/>
        <v>12</v>
      </c>
      <c r="V68" s="58" t="s">
        <v>570</v>
      </c>
      <c r="W68" s="59">
        <f t="shared" si="1"/>
        <v>7.2</v>
      </c>
      <c r="X68" s="59">
        <f t="shared" si="2"/>
        <v>0.2</v>
      </c>
      <c r="Y68" s="59">
        <f t="shared" si="3"/>
        <v>2.5</v>
      </c>
      <c r="Z68" s="59">
        <f t="shared" si="4"/>
        <v>2.1</v>
      </c>
      <c r="AA68" s="60"/>
    </row>
    <row r="69" spans="1:27">
      <c r="A69" s="47"/>
      <c r="B69" s="106" t="s">
        <v>281</v>
      </c>
      <c r="C69" s="47" t="s">
        <v>167</v>
      </c>
      <c r="D69" s="107" t="s">
        <v>215</v>
      </c>
      <c r="E69" s="106" t="s">
        <v>51</v>
      </c>
      <c r="F69" s="107" t="s">
        <v>36</v>
      </c>
      <c r="G69" s="106">
        <v>6</v>
      </c>
      <c r="H69" s="108" t="s">
        <v>282</v>
      </c>
      <c r="I69" s="106"/>
      <c r="J69" s="47">
        <v>0</v>
      </c>
      <c r="K69" s="47"/>
      <c r="L69" s="47"/>
      <c r="M69" s="109">
        <v>0</v>
      </c>
      <c r="N69" s="106"/>
      <c r="O69" s="58">
        <v>0</v>
      </c>
      <c r="P69" s="58">
        <v>0</v>
      </c>
      <c r="Q69" s="47"/>
      <c r="R69" s="47"/>
      <c r="S69" s="47"/>
      <c r="T69" s="107"/>
      <c r="U69" s="110">
        <f t="shared" si="0"/>
        <v>0</v>
      </c>
      <c r="V69" s="47"/>
      <c r="W69" s="59">
        <f t="shared" si="1"/>
        <v>0</v>
      </c>
      <c r="X69" s="59">
        <f t="shared" si="2"/>
        <v>0</v>
      </c>
      <c r="Y69" s="59">
        <f t="shared" si="3"/>
        <v>0</v>
      </c>
      <c r="Z69" s="59">
        <f t="shared" si="4"/>
        <v>0</v>
      </c>
      <c r="AA69" s="60"/>
    </row>
    <row r="70" spans="1:27">
      <c r="A70" s="47"/>
      <c r="B70" s="111" t="s">
        <v>283</v>
      </c>
      <c r="C70" s="112" t="s">
        <v>284</v>
      </c>
      <c r="D70" s="113" t="s">
        <v>161</v>
      </c>
      <c r="E70" s="111" t="s">
        <v>51</v>
      </c>
      <c r="F70" s="113" t="s">
        <v>36</v>
      </c>
      <c r="G70" s="111">
        <v>7</v>
      </c>
      <c r="H70" s="114" t="s">
        <v>280</v>
      </c>
      <c r="I70" s="111">
        <v>0</v>
      </c>
      <c r="J70" s="112">
        <v>0</v>
      </c>
      <c r="K70" s="112">
        <v>0</v>
      </c>
      <c r="L70" s="112">
        <v>0</v>
      </c>
      <c r="M70" s="115">
        <v>0</v>
      </c>
      <c r="N70" s="111"/>
      <c r="O70" s="112"/>
      <c r="P70" s="112"/>
      <c r="Q70" s="112"/>
      <c r="R70" s="116">
        <v>0</v>
      </c>
      <c r="S70" s="112"/>
      <c r="T70" s="128">
        <v>0</v>
      </c>
      <c r="U70" s="117">
        <f t="shared" si="0"/>
        <v>0</v>
      </c>
      <c r="V70" s="47"/>
      <c r="W70" s="59">
        <f t="shared" si="1"/>
        <v>0</v>
      </c>
      <c r="X70" s="59">
        <f t="shared" si="2"/>
        <v>0</v>
      </c>
      <c r="Y70" s="59">
        <f t="shared" si="3"/>
        <v>0</v>
      </c>
      <c r="Z70" s="59">
        <f t="shared" si="4"/>
        <v>0</v>
      </c>
      <c r="AA70" s="60"/>
    </row>
    <row r="71" spans="1:27">
      <c r="A71" s="47"/>
      <c r="B71" s="118" t="s">
        <v>289</v>
      </c>
      <c r="C71" s="119" t="s">
        <v>290</v>
      </c>
      <c r="D71" s="120" t="s">
        <v>291</v>
      </c>
      <c r="E71" s="118" t="s">
        <v>35</v>
      </c>
      <c r="F71" s="120" t="s">
        <v>36</v>
      </c>
      <c r="G71" s="118">
        <v>8</v>
      </c>
      <c r="H71" s="121" t="s">
        <v>274</v>
      </c>
      <c r="I71" s="118">
        <v>0</v>
      </c>
      <c r="J71" s="119">
        <v>7</v>
      </c>
      <c r="K71" s="119"/>
      <c r="L71" s="119"/>
      <c r="M71" s="122">
        <v>7</v>
      </c>
      <c r="N71" s="123">
        <v>1</v>
      </c>
      <c r="O71" s="119"/>
      <c r="P71" s="119"/>
      <c r="Q71" s="119"/>
      <c r="R71" s="119"/>
      <c r="S71" s="119"/>
      <c r="T71" s="120"/>
      <c r="U71" s="125">
        <f t="shared" si="0"/>
        <v>10</v>
      </c>
      <c r="V71" s="58" t="s">
        <v>570</v>
      </c>
      <c r="W71" s="59">
        <f t="shared" si="1"/>
        <v>7.2</v>
      </c>
      <c r="X71" s="59">
        <f t="shared" si="2"/>
        <v>0</v>
      </c>
      <c r="Y71" s="59">
        <f t="shared" si="3"/>
        <v>0.70000000000000007</v>
      </c>
      <c r="Z71" s="59">
        <f t="shared" si="4"/>
        <v>2.1</v>
      </c>
      <c r="AA71" s="60"/>
    </row>
    <row r="72" spans="1:27">
      <c r="A72" s="47"/>
      <c r="B72" s="106" t="s">
        <v>292</v>
      </c>
      <c r="C72" s="47" t="s">
        <v>135</v>
      </c>
      <c r="D72" s="107" t="s">
        <v>136</v>
      </c>
      <c r="E72" s="106" t="s">
        <v>35</v>
      </c>
      <c r="F72" s="107" t="s">
        <v>36</v>
      </c>
      <c r="G72" s="106">
        <v>8</v>
      </c>
      <c r="H72" s="108" t="s">
        <v>293</v>
      </c>
      <c r="I72" s="106">
        <v>0</v>
      </c>
      <c r="J72" s="47">
        <v>0</v>
      </c>
      <c r="K72" s="47">
        <v>2</v>
      </c>
      <c r="L72" s="47">
        <v>0</v>
      </c>
      <c r="M72" s="109">
        <v>2</v>
      </c>
      <c r="N72" s="106"/>
      <c r="O72" s="58">
        <v>1</v>
      </c>
      <c r="P72" s="58">
        <v>1</v>
      </c>
      <c r="Q72" s="47"/>
      <c r="R72" s="58">
        <v>0</v>
      </c>
      <c r="S72" s="47"/>
      <c r="T72" s="107"/>
      <c r="U72" s="110">
        <f t="shared" si="0"/>
        <v>8</v>
      </c>
      <c r="V72" s="47"/>
      <c r="W72" s="59">
        <f t="shared" si="1"/>
        <v>3.3</v>
      </c>
      <c r="X72" s="59">
        <f t="shared" si="2"/>
        <v>0.2</v>
      </c>
      <c r="Y72" s="59">
        <f t="shared" si="3"/>
        <v>1.8</v>
      </c>
      <c r="Z72" s="59">
        <f t="shared" si="4"/>
        <v>2.7</v>
      </c>
      <c r="AA72" s="60"/>
    </row>
    <row r="73" spans="1:27">
      <c r="A73" s="47"/>
      <c r="B73" s="111" t="s">
        <v>285</v>
      </c>
      <c r="C73" s="112" t="s">
        <v>286</v>
      </c>
      <c r="D73" s="113" t="s">
        <v>287</v>
      </c>
      <c r="E73" s="111" t="s">
        <v>35</v>
      </c>
      <c r="F73" s="113" t="s">
        <v>36</v>
      </c>
      <c r="G73" s="111">
        <v>7</v>
      </c>
      <c r="H73" s="114" t="s">
        <v>288</v>
      </c>
      <c r="I73" s="111"/>
      <c r="J73" s="112">
        <v>7</v>
      </c>
      <c r="K73" s="112"/>
      <c r="L73" s="112"/>
      <c r="M73" s="115">
        <v>7</v>
      </c>
      <c r="N73" s="111"/>
      <c r="O73" s="112"/>
      <c r="P73" s="112"/>
      <c r="Q73" s="112"/>
      <c r="R73" s="112"/>
      <c r="S73" s="112"/>
      <c r="T73" s="113"/>
      <c r="U73" s="117">
        <f t="shared" si="0"/>
        <v>7</v>
      </c>
      <c r="V73" s="47"/>
      <c r="W73" s="59">
        <f t="shared" si="1"/>
        <v>4.2</v>
      </c>
      <c r="X73" s="59">
        <f t="shared" si="2"/>
        <v>0</v>
      </c>
      <c r="Y73" s="59">
        <f t="shared" si="3"/>
        <v>0.70000000000000007</v>
      </c>
      <c r="Z73" s="59">
        <f t="shared" si="4"/>
        <v>2.1</v>
      </c>
      <c r="AA73" s="60"/>
    </row>
    <row r="74" spans="1:27">
      <c r="A74" s="47"/>
      <c r="B74" s="118" t="s">
        <v>294</v>
      </c>
      <c r="C74" s="119" t="s">
        <v>163</v>
      </c>
      <c r="D74" s="120" t="s">
        <v>150</v>
      </c>
      <c r="E74" s="118" t="s">
        <v>54</v>
      </c>
      <c r="F74" s="120" t="s">
        <v>55</v>
      </c>
      <c r="G74" s="118">
        <v>7</v>
      </c>
      <c r="H74" s="121" t="s">
        <v>295</v>
      </c>
      <c r="I74" s="118">
        <v>0</v>
      </c>
      <c r="J74" s="119">
        <v>7</v>
      </c>
      <c r="K74" s="119"/>
      <c r="L74" s="119"/>
      <c r="M74" s="122">
        <v>7</v>
      </c>
      <c r="N74" s="123">
        <v>1</v>
      </c>
      <c r="O74" s="119"/>
      <c r="P74" s="124">
        <v>0</v>
      </c>
      <c r="Q74" s="124">
        <v>0</v>
      </c>
      <c r="R74" s="119"/>
      <c r="S74" s="119"/>
      <c r="T74" s="120"/>
      <c r="U74" s="125">
        <f t="shared" si="0"/>
        <v>10</v>
      </c>
      <c r="V74" s="58" t="s">
        <v>570</v>
      </c>
      <c r="W74" s="59">
        <f t="shared" si="1"/>
        <v>7.2</v>
      </c>
      <c r="X74" s="59">
        <f t="shared" si="2"/>
        <v>0</v>
      </c>
      <c r="Y74" s="59">
        <f t="shared" si="3"/>
        <v>0.70000000000000007</v>
      </c>
      <c r="Z74" s="59">
        <f t="shared" si="4"/>
        <v>2.1</v>
      </c>
      <c r="AA74" s="60"/>
    </row>
    <row r="75" spans="1:27">
      <c r="A75" s="47"/>
      <c r="B75" s="106" t="s">
        <v>296</v>
      </c>
      <c r="C75" s="47" t="s">
        <v>135</v>
      </c>
      <c r="D75" s="107" t="s">
        <v>246</v>
      </c>
      <c r="E75" s="106" t="s">
        <v>54</v>
      </c>
      <c r="F75" s="107" t="s">
        <v>55</v>
      </c>
      <c r="G75" s="106">
        <v>7</v>
      </c>
      <c r="H75" s="108" t="s">
        <v>295</v>
      </c>
      <c r="I75" s="106">
        <v>0</v>
      </c>
      <c r="J75" s="47">
        <v>7</v>
      </c>
      <c r="K75" s="47">
        <v>0</v>
      </c>
      <c r="L75" s="47">
        <v>0</v>
      </c>
      <c r="M75" s="109">
        <v>7</v>
      </c>
      <c r="N75" s="106"/>
      <c r="O75" s="47"/>
      <c r="P75" s="58">
        <v>0</v>
      </c>
      <c r="Q75" s="47"/>
      <c r="R75" s="47"/>
      <c r="S75" s="47"/>
      <c r="T75" s="107"/>
      <c r="U75" s="110">
        <f t="shared" si="0"/>
        <v>7</v>
      </c>
      <c r="V75" s="47"/>
      <c r="W75" s="59">
        <f t="shared" si="1"/>
        <v>4.2</v>
      </c>
      <c r="X75" s="59">
        <f t="shared" si="2"/>
        <v>0</v>
      </c>
      <c r="Y75" s="59">
        <f t="shared" si="3"/>
        <v>0.70000000000000007</v>
      </c>
      <c r="Z75" s="59">
        <f t="shared" si="4"/>
        <v>2.1</v>
      </c>
      <c r="AA75" s="60"/>
    </row>
    <row r="76" spans="1:27">
      <c r="A76" s="47"/>
      <c r="B76" s="111" t="s">
        <v>297</v>
      </c>
      <c r="C76" s="112" t="s">
        <v>298</v>
      </c>
      <c r="D76" s="113" t="s">
        <v>246</v>
      </c>
      <c r="E76" s="111" t="s">
        <v>54</v>
      </c>
      <c r="F76" s="113" t="s">
        <v>55</v>
      </c>
      <c r="G76" s="111">
        <v>7</v>
      </c>
      <c r="H76" s="114" t="s">
        <v>295</v>
      </c>
      <c r="I76" s="111">
        <v>0</v>
      </c>
      <c r="J76" s="112">
        <v>0</v>
      </c>
      <c r="K76" s="112"/>
      <c r="L76" s="112">
        <v>0</v>
      </c>
      <c r="M76" s="115">
        <v>0</v>
      </c>
      <c r="N76" s="111"/>
      <c r="O76" s="112"/>
      <c r="P76" s="112"/>
      <c r="Q76" s="112"/>
      <c r="R76" s="112"/>
      <c r="S76" s="112"/>
      <c r="T76" s="113"/>
      <c r="U76" s="117">
        <f t="shared" si="0"/>
        <v>0</v>
      </c>
      <c r="V76" s="47"/>
      <c r="W76" s="59">
        <f t="shared" si="1"/>
        <v>0</v>
      </c>
      <c r="X76" s="59">
        <f t="shared" si="2"/>
        <v>0</v>
      </c>
      <c r="Y76" s="59">
        <f t="shared" si="3"/>
        <v>0</v>
      </c>
      <c r="Z76" s="59">
        <f t="shared" si="4"/>
        <v>0</v>
      </c>
      <c r="AA76" s="60"/>
    </row>
    <row r="77" spans="1:27">
      <c r="A77" s="47"/>
      <c r="B77" s="118" t="s">
        <v>302</v>
      </c>
      <c r="C77" s="119" t="s">
        <v>181</v>
      </c>
      <c r="D77" s="120" t="s">
        <v>254</v>
      </c>
      <c r="E77" s="118" t="s">
        <v>37</v>
      </c>
      <c r="F77" s="120" t="s">
        <v>24</v>
      </c>
      <c r="G77" s="118">
        <v>7</v>
      </c>
      <c r="H77" s="121" t="s">
        <v>301</v>
      </c>
      <c r="I77" s="118">
        <v>0</v>
      </c>
      <c r="J77" s="119">
        <v>0</v>
      </c>
      <c r="K77" s="119"/>
      <c r="L77" s="119">
        <v>7</v>
      </c>
      <c r="M77" s="122">
        <v>7</v>
      </c>
      <c r="N77" s="123">
        <v>1</v>
      </c>
      <c r="O77" s="119"/>
      <c r="P77" s="119"/>
      <c r="Q77" s="124">
        <v>0</v>
      </c>
      <c r="R77" s="119"/>
      <c r="S77" s="119"/>
      <c r="T77" s="120"/>
      <c r="U77" s="125">
        <f t="shared" si="0"/>
        <v>10</v>
      </c>
      <c r="V77" s="58" t="s">
        <v>570</v>
      </c>
      <c r="W77" s="59">
        <f t="shared" si="1"/>
        <v>6.15</v>
      </c>
      <c r="X77" s="59">
        <f t="shared" si="2"/>
        <v>3.15</v>
      </c>
      <c r="Y77" s="59">
        <f t="shared" si="3"/>
        <v>0</v>
      </c>
      <c r="Z77" s="59">
        <f t="shared" si="4"/>
        <v>0.70000000000000007</v>
      </c>
      <c r="AA77" s="60"/>
    </row>
    <row r="78" spans="1:27">
      <c r="A78" s="47"/>
      <c r="B78" s="106" t="s">
        <v>299</v>
      </c>
      <c r="C78" s="47" t="s">
        <v>300</v>
      </c>
      <c r="D78" s="107" t="s">
        <v>154</v>
      </c>
      <c r="E78" s="106" t="s">
        <v>37</v>
      </c>
      <c r="F78" s="107" t="s">
        <v>24</v>
      </c>
      <c r="G78" s="106">
        <v>7</v>
      </c>
      <c r="H78" s="108" t="s">
        <v>301</v>
      </c>
      <c r="I78" s="106">
        <v>0</v>
      </c>
      <c r="J78" s="47">
        <v>7</v>
      </c>
      <c r="K78" s="47">
        <v>2</v>
      </c>
      <c r="L78" s="47">
        <v>0</v>
      </c>
      <c r="M78" s="109">
        <v>9</v>
      </c>
      <c r="N78" s="106"/>
      <c r="O78" s="47"/>
      <c r="P78" s="47"/>
      <c r="Q78" s="58">
        <v>0</v>
      </c>
      <c r="R78" s="47"/>
      <c r="S78" s="47"/>
      <c r="T78" s="107"/>
      <c r="U78" s="110">
        <f t="shared" si="0"/>
        <v>9</v>
      </c>
      <c r="V78" s="47"/>
      <c r="W78" s="59">
        <f t="shared" si="1"/>
        <v>4.2</v>
      </c>
      <c r="X78" s="59">
        <f t="shared" si="2"/>
        <v>0.2</v>
      </c>
      <c r="Y78" s="59">
        <f t="shared" si="3"/>
        <v>2.5</v>
      </c>
      <c r="Z78" s="59">
        <f t="shared" si="4"/>
        <v>2.1</v>
      </c>
      <c r="AA78" s="60"/>
    </row>
    <row r="79" spans="1:27">
      <c r="A79" s="47"/>
      <c r="B79" s="111" t="s">
        <v>303</v>
      </c>
      <c r="C79" s="112" t="s">
        <v>304</v>
      </c>
      <c r="D79" s="113" t="s">
        <v>215</v>
      </c>
      <c r="E79" s="111" t="s">
        <v>37</v>
      </c>
      <c r="F79" s="113" t="s">
        <v>24</v>
      </c>
      <c r="G79" s="111">
        <v>7</v>
      </c>
      <c r="H79" s="114" t="s">
        <v>301</v>
      </c>
      <c r="I79" s="111">
        <v>0</v>
      </c>
      <c r="J79" s="112">
        <v>0</v>
      </c>
      <c r="K79" s="112">
        <v>0</v>
      </c>
      <c r="L79" s="112">
        <v>0</v>
      </c>
      <c r="M79" s="115">
        <v>0</v>
      </c>
      <c r="N79" s="111"/>
      <c r="O79" s="112"/>
      <c r="P79" s="112"/>
      <c r="Q79" s="112"/>
      <c r="R79" s="112"/>
      <c r="S79" s="112"/>
      <c r="T79" s="113"/>
      <c r="U79" s="117">
        <f t="shared" si="0"/>
        <v>0</v>
      </c>
      <c r="V79" s="47"/>
      <c r="W79" s="59">
        <f t="shared" si="1"/>
        <v>0</v>
      </c>
      <c r="X79" s="59">
        <f t="shared" si="2"/>
        <v>0</v>
      </c>
      <c r="Y79" s="59">
        <f t="shared" si="3"/>
        <v>0</v>
      </c>
      <c r="Z79" s="59">
        <f t="shared" si="4"/>
        <v>0</v>
      </c>
      <c r="AA79" s="60"/>
    </row>
    <row r="80" spans="1:27">
      <c r="A80" s="47"/>
      <c r="B80" s="118" t="s">
        <v>305</v>
      </c>
      <c r="C80" s="119" t="s">
        <v>138</v>
      </c>
      <c r="D80" s="120" t="s">
        <v>306</v>
      </c>
      <c r="E80" s="118" t="s">
        <v>38</v>
      </c>
      <c r="F80" s="120" t="s">
        <v>24</v>
      </c>
      <c r="G80" s="118">
        <v>7</v>
      </c>
      <c r="H80" s="121" t="s">
        <v>301</v>
      </c>
      <c r="I80" s="118">
        <v>0</v>
      </c>
      <c r="J80" s="119">
        <v>7</v>
      </c>
      <c r="K80" s="119">
        <v>7</v>
      </c>
      <c r="L80" s="119">
        <v>0</v>
      </c>
      <c r="M80" s="122">
        <v>14</v>
      </c>
      <c r="N80" s="118"/>
      <c r="O80" s="119"/>
      <c r="P80" s="124">
        <v>1</v>
      </c>
      <c r="Q80" s="124">
        <v>0</v>
      </c>
      <c r="R80" s="119"/>
      <c r="S80" s="124">
        <v>0</v>
      </c>
      <c r="T80" s="120"/>
      <c r="U80" s="125">
        <f t="shared" si="0"/>
        <v>17</v>
      </c>
      <c r="V80" s="58" t="s">
        <v>570</v>
      </c>
      <c r="W80" s="59">
        <f t="shared" si="1"/>
        <v>7.2</v>
      </c>
      <c r="X80" s="59">
        <f t="shared" si="2"/>
        <v>0.70000000000000007</v>
      </c>
      <c r="Y80" s="59">
        <f t="shared" si="3"/>
        <v>7</v>
      </c>
      <c r="Z80" s="59">
        <f t="shared" si="4"/>
        <v>2.1</v>
      </c>
      <c r="AA80" s="60"/>
    </row>
    <row r="81" spans="1:27">
      <c r="A81" s="47"/>
      <c r="B81" s="106" t="s">
        <v>307</v>
      </c>
      <c r="C81" s="47" t="s">
        <v>181</v>
      </c>
      <c r="D81" s="107" t="s">
        <v>120</v>
      </c>
      <c r="E81" s="106" t="s">
        <v>38</v>
      </c>
      <c r="F81" s="107" t="s">
        <v>24</v>
      </c>
      <c r="G81" s="106">
        <v>7</v>
      </c>
      <c r="H81" s="108" t="s">
        <v>301</v>
      </c>
      <c r="I81" s="106">
        <v>0</v>
      </c>
      <c r="J81" s="47">
        <v>7</v>
      </c>
      <c r="K81" s="47">
        <v>2</v>
      </c>
      <c r="L81" s="47"/>
      <c r="M81" s="109">
        <v>9</v>
      </c>
      <c r="N81" s="106"/>
      <c r="O81" s="47"/>
      <c r="P81" s="47"/>
      <c r="Q81" s="58">
        <v>0</v>
      </c>
      <c r="R81" s="47"/>
      <c r="S81" s="47"/>
      <c r="T81" s="107"/>
      <c r="U81" s="110">
        <f t="shared" si="0"/>
        <v>9</v>
      </c>
      <c r="V81" s="47"/>
      <c r="W81" s="59">
        <f t="shared" si="1"/>
        <v>4.2</v>
      </c>
      <c r="X81" s="59">
        <f t="shared" si="2"/>
        <v>0.2</v>
      </c>
      <c r="Y81" s="59">
        <f t="shared" si="3"/>
        <v>2.5</v>
      </c>
      <c r="Z81" s="59">
        <f t="shared" si="4"/>
        <v>2.1</v>
      </c>
      <c r="AA81" s="60"/>
    </row>
    <row r="82" spans="1:27">
      <c r="A82" s="47"/>
      <c r="B82" s="111" t="s">
        <v>308</v>
      </c>
      <c r="C82" s="112" t="s">
        <v>126</v>
      </c>
      <c r="D82" s="113" t="s">
        <v>215</v>
      </c>
      <c r="E82" s="111" t="s">
        <v>38</v>
      </c>
      <c r="F82" s="113" t="s">
        <v>24</v>
      </c>
      <c r="G82" s="111">
        <v>7</v>
      </c>
      <c r="H82" s="114" t="s">
        <v>301</v>
      </c>
      <c r="I82" s="111">
        <v>0</v>
      </c>
      <c r="J82" s="112">
        <v>0</v>
      </c>
      <c r="K82" s="112">
        <v>0</v>
      </c>
      <c r="L82" s="112">
        <v>0</v>
      </c>
      <c r="M82" s="115">
        <v>0</v>
      </c>
      <c r="N82" s="111"/>
      <c r="O82" s="112"/>
      <c r="P82" s="116">
        <v>0</v>
      </c>
      <c r="Q82" s="112"/>
      <c r="R82" s="112"/>
      <c r="S82" s="112"/>
      <c r="T82" s="113"/>
      <c r="U82" s="117">
        <f t="shared" si="0"/>
        <v>0</v>
      </c>
      <c r="V82" s="47"/>
      <c r="W82" s="59">
        <f t="shared" si="1"/>
        <v>0</v>
      </c>
      <c r="X82" s="59">
        <f t="shared" si="2"/>
        <v>0</v>
      </c>
      <c r="Y82" s="59">
        <f t="shared" si="3"/>
        <v>0</v>
      </c>
      <c r="Z82" s="59">
        <f t="shared" si="4"/>
        <v>0</v>
      </c>
      <c r="AA82" s="60"/>
    </row>
    <row r="83" spans="1:27">
      <c r="A83" s="47"/>
      <c r="B83" s="118" t="s">
        <v>309</v>
      </c>
      <c r="C83" s="119" t="s">
        <v>310</v>
      </c>
      <c r="D83" s="120" t="s">
        <v>124</v>
      </c>
      <c r="E83" s="118" t="s">
        <v>23</v>
      </c>
      <c r="F83" s="120" t="s">
        <v>24</v>
      </c>
      <c r="G83" s="118">
        <v>8</v>
      </c>
      <c r="H83" s="121" t="s">
        <v>301</v>
      </c>
      <c r="I83" s="118">
        <v>0</v>
      </c>
      <c r="J83" s="119">
        <v>7</v>
      </c>
      <c r="K83" s="119">
        <v>6</v>
      </c>
      <c r="L83" s="119">
        <v>2</v>
      </c>
      <c r="M83" s="122">
        <v>15</v>
      </c>
      <c r="N83" s="118"/>
      <c r="O83" s="124">
        <v>1</v>
      </c>
      <c r="P83" s="124">
        <v>1</v>
      </c>
      <c r="Q83" s="119"/>
      <c r="R83" s="119"/>
      <c r="S83" s="119"/>
      <c r="T83" s="120"/>
      <c r="U83" s="125">
        <f t="shared" si="0"/>
        <v>21</v>
      </c>
      <c r="V83" s="58" t="s">
        <v>570</v>
      </c>
      <c r="W83" s="59">
        <f t="shared" si="1"/>
        <v>8.4</v>
      </c>
      <c r="X83" s="59">
        <f t="shared" si="2"/>
        <v>1.5</v>
      </c>
      <c r="Y83" s="59">
        <f t="shared" si="3"/>
        <v>6.1000000000000005</v>
      </c>
      <c r="Z83" s="59">
        <f t="shared" si="4"/>
        <v>5</v>
      </c>
      <c r="AA83" s="60"/>
    </row>
    <row r="84" spans="1:27">
      <c r="A84" s="47"/>
      <c r="B84" s="106" t="s">
        <v>311</v>
      </c>
      <c r="C84" s="47" t="s">
        <v>195</v>
      </c>
      <c r="D84" s="107" t="s">
        <v>312</v>
      </c>
      <c r="E84" s="106" t="s">
        <v>23</v>
      </c>
      <c r="F84" s="107" t="s">
        <v>24</v>
      </c>
      <c r="G84" s="106">
        <v>8</v>
      </c>
      <c r="H84" s="108" t="s">
        <v>301</v>
      </c>
      <c r="I84" s="106">
        <v>0</v>
      </c>
      <c r="J84" s="47">
        <v>7</v>
      </c>
      <c r="K84" s="47">
        <v>7</v>
      </c>
      <c r="L84" s="47">
        <v>0</v>
      </c>
      <c r="M84" s="109">
        <v>14</v>
      </c>
      <c r="N84" s="106"/>
      <c r="O84" s="47"/>
      <c r="P84" s="47"/>
      <c r="Q84" s="47"/>
      <c r="R84" s="58">
        <v>1</v>
      </c>
      <c r="S84" s="47"/>
      <c r="T84" s="107"/>
      <c r="U84" s="110">
        <f t="shared" si="0"/>
        <v>18</v>
      </c>
      <c r="V84" s="47"/>
      <c r="W84" s="59">
        <f t="shared" si="1"/>
        <v>8.1999999999999993</v>
      </c>
      <c r="X84" s="59">
        <f t="shared" si="2"/>
        <v>0.70000000000000007</v>
      </c>
      <c r="Y84" s="59">
        <f t="shared" si="3"/>
        <v>7</v>
      </c>
      <c r="Z84" s="59">
        <f t="shared" si="4"/>
        <v>2.1</v>
      </c>
      <c r="AA84" s="60"/>
    </row>
    <row r="85" spans="1:27">
      <c r="A85" s="47"/>
      <c r="B85" s="111" t="s">
        <v>313</v>
      </c>
      <c r="C85" s="112" t="s">
        <v>245</v>
      </c>
      <c r="D85" s="113" t="s">
        <v>147</v>
      </c>
      <c r="E85" s="111" t="s">
        <v>23</v>
      </c>
      <c r="F85" s="113" t="s">
        <v>24</v>
      </c>
      <c r="G85" s="111">
        <v>8</v>
      </c>
      <c r="H85" s="114" t="s">
        <v>301</v>
      </c>
      <c r="I85" s="111"/>
      <c r="J85" s="112">
        <v>7</v>
      </c>
      <c r="K85" s="112">
        <v>0</v>
      </c>
      <c r="L85" s="112"/>
      <c r="M85" s="115">
        <v>7</v>
      </c>
      <c r="N85" s="131">
        <v>1</v>
      </c>
      <c r="O85" s="112"/>
      <c r="P85" s="112"/>
      <c r="Q85" s="112"/>
      <c r="R85" s="112"/>
      <c r="S85" s="112"/>
      <c r="T85" s="113"/>
      <c r="U85" s="117">
        <f t="shared" si="0"/>
        <v>10</v>
      </c>
      <c r="V85" s="47"/>
      <c r="W85" s="59">
        <f t="shared" si="1"/>
        <v>7.2</v>
      </c>
      <c r="X85" s="59">
        <f t="shared" si="2"/>
        <v>0</v>
      </c>
      <c r="Y85" s="59">
        <f t="shared" si="3"/>
        <v>0.70000000000000007</v>
      </c>
      <c r="Z85" s="59">
        <f t="shared" si="4"/>
        <v>2.1</v>
      </c>
      <c r="AA85" s="60"/>
    </row>
    <row r="86" spans="1:27">
      <c r="A86" s="47"/>
      <c r="B86" s="118" t="s">
        <v>316</v>
      </c>
      <c r="C86" s="119" t="s">
        <v>177</v>
      </c>
      <c r="D86" s="120" t="s">
        <v>127</v>
      </c>
      <c r="E86" s="118" t="s">
        <v>45</v>
      </c>
      <c r="F86" s="120" t="s">
        <v>24</v>
      </c>
      <c r="G86" s="118">
        <v>8</v>
      </c>
      <c r="H86" s="121" t="s">
        <v>301</v>
      </c>
      <c r="I86" s="118">
        <v>0</v>
      </c>
      <c r="J86" s="119">
        <v>7</v>
      </c>
      <c r="K86" s="119"/>
      <c r="L86" s="119">
        <v>0</v>
      </c>
      <c r="M86" s="122">
        <v>7</v>
      </c>
      <c r="N86" s="118"/>
      <c r="O86" s="124">
        <v>1</v>
      </c>
      <c r="P86" s="119"/>
      <c r="Q86" s="119"/>
      <c r="R86" s="119"/>
      <c r="S86" s="124">
        <v>1</v>
      </c>
      <c r="T86" s="120"/>
      <c r="U86" s="125">
        <f t="shared" si="0"/>
        <v>15</v>
      </c>
      <c r="V86" s="58" t="s">
        <v>570</v>
      </c>
      <c r="W86" s="59">
        <f t="shared" si="1"/>
        <v>4.5</v>
      </c>
      <c r="X86" s="59">
        <f t="shared" si="2"/>
        <v>0.5</v>
      </c>
      <c r="Y86" s="59">
        <f t="shared" si="3"/>
        <v>5.2</v>
      </c>
      <c r="Z86" s="59">
        <f t="shared" si="4"/>
        <v>4.8000000000000007</v>
      </c>
      <c r="AA86" s="60"/>
    </row>
    <row r="87" spans="1:27">
      <c r="A87" s="47"/>
      <c r="B87" s="106" t="s">
        <v>314</v>
      </c>
      <c r="C87" s="47" t="s">
        <v>315</v>
      </c>
      <c r="D87" s="107" t="s">
        <v>143</v>
      </c>
      <c r="E87" s="106" t="s">
        <v>45</v>
      </c>
      <c r="F87" s="107" t="s">
        <v>24</v>
      </c>
      <c r="G87" s="106">
        <v>8</v>
      </c>
      <c r="H87" s="108" t="s">
        <v>301</v>
      </c>
      <c r="I87" s="106">
        <v>0</v>
      </c>
      <c r="J87" s="47"/>
      <c r="K87" s="47">
        <v>7</v>
      </c>
      <c r="L87" s="47">
        <v>0</v>
      </c>
      <c r="M87" s="109">
        <v>7</v>
      </c>
      <c r="N87" s="106"/>
      <c r="O87" s="58">
        <v>0</v>
      </c>
      <c r="P87" s="47"/>
      <c r="Q87" s="47"/>
      <c r="R87" s="47"/>
      <c r="S87" s="47"/>
      <c r="T87" s="107"/>
      <c r="U87" s="110">
        <f t="shared" si="0"/>
        <v>7</v>
      </c>
      <c r="V87" s="47"/>
      <c r="W87" s="59">
        <f t="shared" si="1"/>
        <v>0</v>
      </c>
      <c r="X87" s="59">
        <f t="shared" si="2"/>
        <v>0.70000000000000007</v>
      </c>
      <c r="Y87" s="59">
        <f t="shared" si="3"/>
        <v>6.3</v>
      </c>
      <c r="Z87" s="59">
        <f t="shared" si="4"/>
        <v>0</v>
      </c>
      <c r="AA87" s="60"/>
    </row>
    <row r="88" spans="1:27">
      <c r="A88" s="47"/>
      <c r="B88" s="111" t="s">
        <v>317</v>
      </c>
      <c r="C88" s="112" t="s">
        <v>167</v>
      </c>
      <c r="D88" s="113" t="s">
        <v>268</v>
      </c>
      <c r="E88" s="111" t="s">
        <v>45</v>
      </c>
      <c r="F88" s="113" t="s">
        <v>24</v>
      </c>
      <c r="G88" s="111">
        <v>8</v>
      </c>
      <c r="H88" s="114" t="s">
        <v>301</v>
      </c>
      <c r="I88" s="111">
        <v>0</v>
      </c>
      <c r="J88" s="112">
        <v>0</v>
      </c>
      <c r="K88" s="112">
        <v>2</v>
      </c>
      <c r="L88" s="112">
        <v>0</v>
      </c>
      <c r="M88" s="115">
        <v>2</v>
      </c>
      <c r="N88" s="111"/>
      <c r="O88" s="112"/>
      <c r="P88" s="112"/>
      <c r="Q88" s="112"/>
      <c r="R88" s="112"/>
      <c r="S88" s="112"/>
      <c r="T88" s="113"/>
      <c r="U88" s="117">
        <f t="shared" si="0"/>
        <v>2</v>
      </c>
      <c r="V88" s="47"/>
      <c r="W88" s="59">
        <f t="shared" si="1"/>
        <v>0</v>
      </c>
      <c r="X88" s="59">
        <f t="shared" si="2"/>
        <v>0.2</v>
      </c>
      <c r="Y88" s="59">
        <f t="shared" si="3"/>
        <v>1.8</v>
      </c>
      <c r="Z88" s="59">
        <f t="shared" si="4"/>
        <v>0</v>
      </c>
      <c r="AA88" s="60"/>
    </row>
    <row r="89" spans="1:27">
      <c r="A89" s="47"/>
      <c r="B89" s="118" t="s">
        <v>318</v>
      </c>
      <c r="C89" s="119" t="s">
        <v>319</v>
      </c>
      <c r="D89" s="120" t="s">
        <v>182</v>
      </c>
      <c r="E89" s="118" t="s">
        <v>29</v>
      </c>
      <c r="F89" s="120" t="s">
        <v>24</v>
      </c>
      <c r="G89" s="118">
        <v>8</v>
      </c>
      <c r="H89" s="121" t="s">
        <v>301</v>
      </c>
      <c r="I89" s="118"/>
      <c r="J89" s="119">
        <v>7</v>
      </c>
      <c r="K89" s="119">
        <v>7</v>
      </c>
      <c r="L89" s="119"/>
      <c r="M89" s="122">
        <v>14</v>
      </c>
      <c r="N89" s="118"/>
      <c r="O89" s="119"/>
      <c r="P89" s="124">
        <v>1</v>
      </c>
      <c r="Q89" s="119"/>
      <c r="R89" s="119"/>
      <c r="S89" s="119"/>
      <c r="T89" s="120"/>
      <c r="U89" s="125">
        <f t="shared" si="0"/>
        <v>17</v>
      </c>
      <c r="V89" s="58" t="s">
        <v>570</v>
      </c>
      <c r="W89" s="59">
        <f t="shared" si="1"/>
        <v>7.2</v>
      </c>
      <c r="X89" s="59">
        <f t="shared" si="2"/>
        <v>0.70000000000000007</v>
      </c>
      <c r="Y89" s="59">
        <f t="shared" si="3"/>
        <v>7</v>
      </c>
      <c r="Z89" s="59">
        <f t="shared" si="4"/>
        <v>2.1</v>
      </c>
      <c r="AA89" s="60"/>
    </row>
    <row r="90" spans="1:27">
      <c r="A90" s="47"/>
      <c r="B90" s="106" t="s">
        <v>320</v>
      </c>
      <c r="C90" s="47" t="s">
        <v>201</v>
      </c>
      <c r="D90" s="107" t="s">
        <v>273</v>
      </c>
      <c r="E90" s="106" t="s">
        <v>29</v>
      </c>
      <c r="F90" s="107" t="s">
        <v>24</v>
      </c>
      <c r="G90" s="106">
        <v>8</v>
      </c>
      <c r="H90" s="108" t="s">
        <v>301</v>
      </c>
      <c r="I90" s="106">
        <v>0</v>
      </c>
      <c r="J90" s="47">
        <v>7</v>
      </c>
      <c r="K90" s="47"/>
      <c r="L90" s="47">
        <v>0</v>
      </c>
      <c r="M90" s="109">
        <v>7</v>
      </c>
      <c r="N90" s="106"/>
      <c r="O90" s="58">
        <v>0</v>
      </c>
      <c r="P90" s="47"/>
      <c r="Q90" s="47"/>
      <c r="R90" s="47"/>
      <c r="S90" s="47"/>
      <c r="T90" s="107"/>
      <c r="U90" s="110">
        <f t="shared" si="0"/>
        <v>7</v>
      </c>
      <c r="V90" s="47"/>
      <c r="W90" s="59">
        <f t="shared" si="1"/>
        <v>4.2</v>
      </c>
      <c r="X90" s="59">
        <f t="shared" si="2"/>
        <v>0</v>
      </c>
      <c r="Y90" s="59">
        <f t="shared" si="3"/>
        <v>0.70000000000000007</v>
      </c>
      <c r="Z90" s="59">
        <f t="shared" si="4"/>
        <v>2.1</v>
      </c>
      <c r="AA90" s="60"/>
    </row>
    <row r="91" spans="1:27">
      <c r="A91" s="47"/>
      <c r="B91" s="111" t="s">
        <v>321</v>
      </c>
      <c r="C91" s="112" t="s">
        <v>163</v>
      </c>
      <c r="D91" s="113" t="s">
        <v>133</v>
      </c>
      <c r="E91" s="111" t="s">
        <v>29</v>
      </c>
      <c r="F91" s="113" t="s">
        <v>24</v>
      </c>
      <c r="G91" s="111">
        <v>8</v>
      </c>
      <c r="H91" s="114" t="s">
        <v>301</v>
      </c>
      <c r="I91" s="111"/>
      <c r="J91" s="112"/>
      <c r="K91" s="112">
        <v>0</v>
      </c>
      <c r="L91" s="112"/>
      <c r="M91" s="115">
        <v>0</v>
      </c>
      <c r="N91" s="111"/>
      <c r="O91" s="112"/>
      <c r="P91" s="112"/>
      <c r="Q91" s="112"/>
      <c r="R91" s="112"/>
      <c r="S91" s="112"/>
      <c r="T91" s="113"/>
      <c r="U91" s="117">
        <f t="shared" si="0"/>
        <v>0</v>
      </c>
      <c r="V91" s="47"/>
      <c r="W91" s="59">
        <f t="shared" si="1"/>
        <v>0</v>
      </c>
      <c r="X91" s="59">
        <f t="shared" si="2"/>
        <v>0</v>
      </c>
      <c r="Y91" s="59">
        <f t="shared" si="3"/>
        <v>0</v>
      </c>
      <c r="Z91" s="59">
        <f t="shared" si="4"/>
        <v>0</v>
      </c>
      <c r="AA91" s="60"/>
    </row>
    <row r="92" spans="1:27">
      <c r="A92" s="47"/>
      <c r="B92" s="118" t="s">
        <v>323</v>
      </c>
      <c r="C92" s="119" t="s">
        <v>324</v>
      </c>
      <c r="D92" s="120" t="s">
        <v>325</v>
      </c>
      <c r="E92" s="118" t="s">
        <v>28</v>
      </c>
      <c r="F92" s="120" t="s">
        <v>24</v>
      </c>
      <c r="G92" s="118">
        <v>8</v>
      </c>
      <c r="H92" s="121" t="s">
        <v>301</v>
      </c>
      <c r="I92" s="118">
        <v>0</v>
      </c>
      <c r="J92" s="119">
        <v>7</v>
      </c>
      <c r="K92" s="119">
        <v>3</v>
      </c>
      <c r="L92" s="119">
        <v>0</v>
      </c>
      <c r="M92" s="122">
        <v>10</v>
      </c>
      <c r="N92" s="123">
        <v>1</v>
      </c>
      <c r="O92" s="124">
        <v>1</v>
      </c>
      <c r="P92" s="119"/>
      <c r="Q92" s="119"/>
      <c r="R92" s="119"/>
      <c r="S92" s="119"/>
      <c r="T92" s="120"/>
      <c r="U92" s="125">
        <f t="shared" si="0"/>
        <v>16</v>
      </c>
      <c r="V92" s="58" t="s">
        <v>570</v>
      </c>
      <c r="W92" s="59">
        <f t="shared" si="1"/>
        <v>7.5</v>
      </c>
      <c r="X92" s="59">
        <f t="shared" si="2"/>
        <v>0.30000000000000004</v>
      </c>
      <c r="Y92" s="59">
        <f t="shared" si="3"/>
        <v>3.4000000000000004</v>
      </c>
      <c r="Z92" s="59">
        <f t="shared" si="4"/>
        <v>4.8000000000000007</v>
      </c>
      <c r="AA92" s="60"/>
    </row>
    <row r="93" spans="1:27">
      <c r="A93" s="47"/>
      <c r="B93" s="106" t="s">
        <v>322</v>
      </c>
      <c r="C93" s="47" t="s">
        <v>201</v>
      </c>
      <c r="D93" s="107" t="s">
        <v>157</v>
      </c>
      <c r="E93" s="106" t="s">
        <v>28</v>
      </c>
      <c r="F93" s="107" t="s">
        <v>24</v>
      </c>
      <c r="G93" s="106">
        <v>8</v>
      </c>
      <c r="H93" s="108" t="s">
        <v>301</v>
      </c>
      <c r="I93" s="106">
        <v>0</v>
      </c>
      <c r="J93" s="47">
        <v>7</v>
      </c>
      <c r="K93" s="47">
        <v>3</v>
      </c>
      <c r="L93" s="47"/>
      <c r="M93" s="109">
        <v>10</v>
      </c>
      <c r="N93" s="106"/>
      <c r="O93" s="47"/>
      <c r="P93" s="47"/>
      <c r="Q93" s="47"/>
      <c r="R93" s="47"/>
      <c r="S93" s="47"/>
      <c r="T93" s="107"/>
      <c r="U93" s="110">
        <f t="shared" si="0"/>
        <v>10</v>
      </c>
      <c r="V93" s="47"/>
      <c r="W93" s="59">
        <f t="shared" si="1"/>
        <v>4.2</v>
      </c>
      <c r="X93" s="59">
        <f t="shared" si="2"/>
        <v>0.30000000000000004</v>
      </c>
      <c r="Y93" s="59">
        <f t="shared" si="3"/>
        <v>3.4000000000000004</v>
      </c>
      <c r="Z93" s="59">
        <f t="shared" si="4"/>
        <v>2.1</v>
      </c>
      <c r="AA93" s="60"/>
    </row>
    <row r="94" spans="1:27">
      <c r="A94" s="47"/>
      <c r="B94" s="111" t="s">
        <v>326</v>
      </c>
      <c r="C94" s="112" t="s">
        <v>327</v>
      </c>
      <c r="D94" s="113" t="s">
        <v>328</v>
      </c>
      <c r="E94" s="111" t="s">
        <v>28</v>
      </c>
      <c r="F94" s="113" t="s">
        <v>24</v>
      </c>
      <c r="G94" s="111">
        <v>8</v>
      </c>
      <c r="H94" s="114" t="s">
        <v>301</v>
      </c>
      <c r="I94" s="111">
        <v>0</v>
      </c>
      <c r="J94" s="112">
        <v>0</v>
      </c>
      <c r="K94" s="112"/>
      <c r="L94" s="112"/>
      <c r="M94" s="115">
        <v>0</v>
      </c>
      <c r="N94" s="111"/>
      <c r="O94" s="112"/>
      <c r="P94" s="116">
        <v>0</v>
      </c>
      <c r="Q94" s="112"/>
      <c r="R94" s="116">
        <v>0</v>
      </c>
      <c r="S94" s="112"/>
      <c r="T94" s="113"/>
      <c r="U94" s="117">
        <f t="shared" si="0"/>
        <v>0</v>
      </c>
      <c r="V94" s="47"/>
      <c r="W94" s="59">
        <f t="shared" si="1"/>
        <v>0</v>
      </c>
      <c r="X94" s="59">
        <f t="shared" si="2"/>
        <v>0</v>
      </c>
      <c r="Y94" s="59">
        <f t="shared" si="3"/>
        <v>0</v>
      </c>
      <c r="Z94" s="59">
        <f t="shared" si="4"/>
        <v>0</v>
      </c>
      <c r="AA94" s="60"/>
    </row>
    <row r="95" spans="1:27">
      <c r="A95" s="47"/>
      <c r="B95" s="80" t="s">
        <v>329</v>
      </c>
      <c r="C95" s="81" t="s">
        <v>276</v>
      </c>
      <c r="D95" s="82" t="s">
        <v>215</v>
      </c>
      <c r="E95" s="80" t="s">
        <v>44</v>
      </c>
      <c r="F95" s="82" t="s">
        <v>10</v>
      </c>
      <c r="G95" s="80">
        <v>5</v>
      </c>
      <c r="H95" s="83" t="s">
        <v>330</v>
      </c>
      <c r="I95" s="80">
        <v>0</v>
      </c>
      <c r="J95" s="81">
        <v>7</v>
      </c>
      <c r="K95" s="81">
        <v>0</v>
      </c>
      <c r="L95" s="81">
        <v>0</v>
      </c>
      <c r="M95" s="84">
        <v>7</v>
      </c>
      <c r="N95" s="80"/>
      <c r="O95" s="102">
        <v>1</v>
      </c>
      <c r="P95" s="102">
        <v>0</v>
      </c>
      <c r="Q95" s="81"/>
      <c r="R95" s="81"/>
      <c r="S95" s="81"/>
      <c r="T95" s="82"/>
      <c r="U95" s="86">
        <f t="shared" si="0"/>
        <v>10</v>
      </c>
      <c r="V95" s="58" t="s">
        <v>572</v>
      </c>
      <c r="W95" s="59">
        <f t="shared" si="1"/>
        <v>4.5</v>
      </c>
      <c r="X95" s="59">
        <f t="shared" si="2"/>
        <v>0</v>
      </c>
      <c r="Y95" s="59">
        <f t="shared" si="3"/>
        <v>0.70000000000000007</v>
      </c>
      <c r="Z95" s="59">
        <f t="shared" si="4"/>
        <v>4.8000000000000007</v>
      </c>
      <c r="AA95" s="60"/>
    </row>
    <row r="96" spans="1:27">
      <c r="A96" s="47"/>
      <c r="B96" s="87" t="s">
        <v>331</v>
      </c>
      <c r="C96" s="88" t="s">
        <v>177</v>
      </c>
      <c r="D96" s="89" t="s">
        <v>127</v>
      </c>
      <c r="E96" s="87" t="s">
        <v>44</v>
      </c>
      <c r="F96" s="89" t="s">
        <v>10</v>
      </c>
      <c r="G96" s="87">
        <v>5</v>
      </c>
      <c r="H96" s="90" t="s">
        <v>330</v>
      </c>
      <c r="I96" s="87"/>
      <c r="J96" s="88">
        <v>7</v>
      </c>
      <c r="K96" s="88"/>
      <c r="L96" s="88"/>
      <c r="M96" s="91">
        <v>7</v>
      </c>
      <c r="N96" s="92">
        <v>1</v>
      </c>
      <c r="O96" s="88"/>
      <c r="P96" s="88"/>
      <c r="Q96" s="88"/>
      <c r="R96" s="88"/>
      <c r="S96" s="93">
        <v>0</v>
      </c>
      <c r="T96" s="89"/>
      <c r="U96" s="94">
        <f t="shared" si="0"/>
        <v>10</v>
      </c>
      <c r="V96" s="58" t="s">
        <v>572</v>
      </c>
      <c r="W96" s="59">
        <f t="shared" si="1"/>
        <v>7.2</v>
      </c>
      <c r="X96" s="59">
        <f t="shared" si="2"/>
        <v>0</v>
      </c>
      <c r="Y96" s="59">
        <f t="shared" si="3"/>
        <v>0.70000000000000007</v>
      </c>
      <c r="Z96" s="59">
        <f t="shared" si="4"/>
        <v>2.1</v>
      </c>
      <c r="AA96" s="60"/>
    </row>
    <row r="97" spans="1:27">
      <c r="A97" s="47"/>
      <c r="B97" s="95" t="s">
        <v>332</v>
      </c>
      <c r="C97" s="96" t="s">
        <v>333</v>
      </c>
      <c r="D97" s="97" t="s">
        <v>312</v>
      </c>
      <c r="E97" s="95" t="s">
        <v>44</v>
      </c>
      <c r="F97" s="97" t="s">
        <v>10</v>
      </c>
      <c r="G97" s="95">
        <v>5</v>
      </c>
      <c r="H97" s="98" t="s">
        <v>330</v>
      </c>
      <c r="I97" s="95"/>
      <c r="J97" s="96">
        <v>0</v>
      </c>
      <c r="K97" s="96"/>
      <c r="L97" s="96">
        <v>0</v>
      </c>
      <c r="M97" s="99">
        <v>0</v>
      </c>
      <c r="N97" s="95"/>
      <c r="O97" s="96"/>
      <c r="P97" s="96"/>
      <c r="Q97" s="96"/>
      <c r="R97" s="96"/>
      <c r="S97" s="96"/>
      <c r="T97" s="97"/>
      <c r="U97" s="101">
        <f t="shared" si="0"/>
        <v>0</v>
      </c>
      <c r="V97" s="47"/>
      <c r="W97" s="59">
        <f t="shared" si="1"/>
        <v>0</v>
      </c>
      <c r="X97" s="59">
        <f t="shared" si="2"/>
        <v>0</v>
      </c>
      <c r="Y97" s="59">
        <f t="shared" si="3"/>
        <v>0</v>
      </c>
      <c r="Z97" s="59">
        <f t="shared" si="4"/>
        <v>0</v>
      </c>
      <c r="AA97" s="60"/>
    </row>
    <row r="98" spans="1:27">
      <c r="A98" s="47"/>
      <c r="B98" s="80" t="s">
        <v>337</v>
      </c>
      <c r="C98" s="81" t="s">
        <v>333</v>
      </c>
      <c r="D98" s="82" t="s">
        <v>154</v>
      </c>
      <c r="E98" s="80" t="s">
        <v>56</v>
      </c>
      <c r="F98" s="82" t="s">
        <v>10</v>
      </c>
      <c r="G98" s="80">
        <v>5</v>
      </c>
      <c r="H98" s="83" t="s">
        <v>330</v>
      </c>
      <c r="I98" s="80">
        <v>0</v>
      </c>
      <c r="J98" s="81">
        <v>7</v>
      </c>
      <c r="K98" s="81">
        <v>0</v>
      </c>
      <c r="L98" s="81"/>
      <c r="M98" s="84">
        <v>7</v>
      </c>
      <c r="N98" s="132">
        <v>0</v>
      </c>
      <c r="O98" s="81"/>
      <c r="P98" s="102">
        <v>0</v>
      </c>
      <c r="Q98" s="102">
        <v>0</v>
      </c>
      <c r="R98" s="81"/>
      <c r="S98" s="81"/>
      <c r="T98" s="82"/>
      <c r="U98" s="86">
        <f t="shared" si="0"/>
        <v>7</v>
      </c>
      <c r="V98" s="58" t="s">
        <v>572</v>
      </c>
      <c r="W98" s="59">
        <f t="shared" si="1"/>
        <v>4.2</v>
      </c>
      <c r="X98" s="59">
        <f t="shared" si="2"/>
        <v>0</v>
      </c>
      <c r="Y98" s="59">
        <f t="shared" si="3"/>
        <v>0.70000000000000007</v>
      </c>
      <c r="Z98" s="59">
        <f t="shared" si="4"/>
        <v>2.1</v>
      </c>
      <c r="AA98" s="60"/>
    </row>
    <row r="99" spans="1:27">
      <c r="A99" s="47"/>
      <c r="B99" s="87" t="s">
        <v>334</v>
      </c>
      <c r="C99" s="88" t="s">
        <v>310</v>
      </c>
      <c r="D99" s="89" t="s">
        <v>335</v>
      </c>
      <c r="E99" s="87" t="s">
        <v>56</v>
      </c>
      <c r="F99" s="89" t="s">
        <v>10</v>
      </c>
      <c r="G99" s="87">
        <v>5</v>
      </c>
      <c r="H99" s="90" t="s">
        <v>330</v>
      </c>
      <c r="I99" s="87"/>
      <c r="J99" s="88">
        <v>7</v>
      </c>
      <c r="K99" s="88"/>
      <c r="L99" s="88"/>
      <c r="M99" s="91">
        <v>7</v>
      </c>
      <c r="N99" s="87"/>
      <c r="O99" s="88"/>
      <c r="P99" s="88"/>
      <c r="Q99" s="88"/>
      <c r="R99" s="88"/>
      <c r="S99" s="88"/>
      <c r="T99" s="89"/>
      <c r="U99" s="94">
        <f t="shared" si="0"/>
        <v>7</v>
      </c>
      <c r="V99" s="58" t="s">
        <v>572</v>
      </c>
      <c r="W99" s="59">
        <f t="shared" si="1"/>
        <v>4.2</v>
      </c>
      <c r="X99" s="59">
        <f t="shared" si="2"/>
        <v>0</v>
      </c>
      <c r="Y99" s="59">
        <f t="shared" si="3"/>
        <v>0.70000000000000007</v>
      </c>
      <c r="Z99" s="59">
        <f t="shared" si="4"/>
        <v>2.1</v>
      </c>
      <c r="AA99" s="60"/>
    </row>
    <row r="100" spans="1:27">
      <c r="A100" s="47"/>
      <c r="B100" s="95" t="s">
        <v>336</v>
      </c>
      <c r="C100" s="96" t="s">
        <v>153</v>
      </c>
      <c r="D100" s="97" t="s">
        <v>154</v>
      </c>
      <c r="E100" s="95" t="s">
        <v>56</v>
      </c>
      <c r="F100" s="97" t="s">
        <v>10</v>
      </c>
      <c r="G100" s="95">
        <v>5</v>
      </c>
      <c r="H100" s="98" t="s">
        <v>330</v>
      </c>
      <c r="I100" s="95"/>
      <c r="J100" s="96">
        <v>7</v>
      </c>
      <c r="K100" s="96"/>
      <c r="L100" s="96">
        <v>0</v>
      </c>
      <c r="M100" s="99">
        <v>7</v>
      </c>
      <c r="N100" s="100">
        <v>0</v>
      </c>
      <c r="O100" s="96"/>
      <c r="P100" s="96"/>
      <c r="Q100" s="96"/>
      <c r="R100" s="96"/>
      <c r="S100" s="96"/>
      <c r="T100" s="97"/>
      <c r="U100" s="101">
        <f t="shared" si="0"/>
        <v>7</v>
      </c>
      <c r="V100" s="58" t="s">
        <v>572</v>
      </c>
      <c r="W100" s="59">
        <f t="shared" si="1"/>
        <v>4.2</v>
      </c>
      <c r="X100" s="59">
        <f t="shared" si="2"/>
        <v>0</v>
      </c>
      <c r="Y100" s="59">
        <f t="shared" si="3"/>
        <v>0.70000000000000007</v>
      </c>
      <c r="Z100" s="59">
        <f t="shared" si="4"/>
        <v>2.1</v>
      </c>
      <c r="AA100" s="60"/>
    </row>
    <row r="101" spans="1:27">
      <c r="A101" s="47"/>
      <c r="B101" s="118" t="s">
        <v>338</v>
      </c>
      <c r="C101" s="119" t="s">
        <v>211</v>
      </c>
      <c r="D101" s="120" t="s">
        <v>246</v>
      </c>
      <c r="E101" s="118" t="s">
        <v>50</v>
      </c>
      <c r="F101" s="120" t="s">
        <v>10</v>
      </c>
      <c r="G101" s="118">
        <v>5</v>
      </c>
      <c r="H101" s="121" t="s">
        <v>330</v>
      </c>
      <c r="I101" s="118">
        <v>0</v>
      </c>
      <c r="J101" s="119">
        <v>7</v>
      </c>
      <c r="K101" s="119"/>
      <c r="L101" s="119">
        <v>0</v>
      </c>
      <c r="M101" s="122">
        <v>7</v>
      </c>
      <c r="N101" s="118"/>
      <c r="O101" s="119"/>
      <c r="P101" s="119"/>
      <c r="Q101" s="119"/>
      <c r="R101" s="119"/>
      <c r="S101" s="119"/>
      <c r="T101" s="120"/>
      <c r="U101" s="125">
        <f t="shared" si="0"/>
        <v>7</v>
      </c>
      <c r="V101" s="58" t="s">
        <v>570</v>
      </c>
      <c r="W101" s="59">
        <f t="shared" si="1"/>
        <v>4.2</v>
      </c>
      <c r="X101" s="59">
        <f t="shared" si="2"/>
        <v>0</v>
      </c>
      <c r="Y101" s="59">
        <f t="shared" si="3"/>
        <v>0.70000000000000007</v>
      </c>
      <c r="Z101" s="59">
        <f t="shared" si="4"/>
        <v>2.1</v>
      </c>
      <c r="AA101" s="60"/>
    </row>
    <row r="102" spans="1:27">
      <c r="A102" s="47"/>
      <c r="B102" s="106" t="s">
        <v>339</v>
      </c>
      <c r="C102" s="47" t="s">
        <v>340</v>
      </c>
      <c r="D102" s="107" t="s">
        <v>136</v>
      </c>
      <c r="E102" s="106" t="s">
        <v>50</v>
      </c>
      <c r="F102" s="107" t="s">
        <v>10</v>
      </c>
      <c r="G102" s="106">
        <v>5</v>
      </c>
      <c r="H102" s="108" t="s">
        <v>330</v>
      </c>
      <c r="I102" s="106">
        <v>0</v>
      </c>
      <c r="J102" s="47">
        <v>0</v>
      </c>
      <c r="K102" s="47"/>
      <c r="L102" s="47"/>
      <c r="M102" s="109">
        <v>0</v>
      </c>
      <c r="N102" s="126">
        <v>1</v>
      </c>
      <c r="O102" s="47"/>
      <c r="P102" s="47"/>
      <c r="Q102" s="47"/>
      <c r="R102" s="47"/>
      <c r="S102" s="47"/>
      <c r="T102" s="107"/>
      <c r="U102" s="110">
        <f t="shared" si="0"/>
        <v>3</v>
      </c>
      <c r="V102" s="47"/>
      <c r="W102" s="59">
        <f t="shared" si="1"/>
        <v>3</v>
      </c>
      <c r="X102" s="59">
        <f t="shared" si="2"/>
        <v>0</v>
      </c>
      <c r="Y102" s="59">
        <f t="shared" si="3"/>
        <v>0</v>
      </c>
      <c r="Z102" s="59">
        <f t="shared" si="4"/>
        <v>0</v>
      </c>
      <c r="AA102" s="60"/>
    </row>
    <row r="103" spans="1:27">
      <c r="A103" s="47"/>
      <c r="B103" s="111" t="s">
        <v>341</v>
      </c>
      <c r="C103" s="112" t="s">
        <v>342</v>
      </c>
      <c r="D103" s="113" t="s">
        <v>227</v>
      </c>
      <c r="E103" s="111" t="s">
        <v>50</v>
      </c>
      <c r="F103" s="113" t="s">
        <v>10</v>
      </c>
      <c r="G103" s="111">
        <v>5</v>
      </c>
      <c r="H103" s="114" t="s">
        <v>330</v>
      </c>
      <c r="I103" s="111">
        <v>0</v>
      </c>
      <c r="J103" s="112">
        <v>0</v>
      </c>
      <c r="K103" s="112">
        <v>0</v>
      </c>
      <c r="L103" s="112">
        <v>0</v>
      </c>
      <c r="M103" s="115">
        <v>0</v>
      </c>
      <c r="N103" s="111"/>
      <c r="O103" s="112"/>
      <c r="P103" s="112"/>
      <c r="Q103" s="112"/>
      <c r="R103" s="116">
        <v>0</v>
      </c>
      <c r="S103" s="112"/>
      <c r="T103" s="113"/>
      <c r="U103" s="117">
        <f t="shared" si="0"/>
        <v>0</v>
      </c>
      <c r="V103" s="47"/>
      <c r="W103" s="59">
        <f t="shared" si="1"/>
        <v>0</v>
      </c>
      <c r="X103" s="59">
        <f t="shared" si="2"/>
        <v>0</v>
      </c>
      <c r="Y103" s="59">
        <f t="shared" si="3"/>
        <v>0</v>
      </c>
      <c r="Z103" s="59">
        <f t="shared" si="4"/>
        <v>0</v>
      </c>
      <c r="AA103" s="60"/>
    </row>
    <row r="104" spans="1:27">
      <c r="A104" s="47"/>
      <c r="B104" s="118" t="s">
        <v>343</v>
      </c>
      <c r="C104" s="119" t="s">
        <v>344</v>
      </c>
      <c r="D104" s="120" t="s">
        <v>227</v>
      </c>
      <c r="E104" s="118" t="s">
        <v>58</v>
      </c>
      <c r="F104" s="120" t="s">
        <v>10</v>
      </c>
      <c r="G104" s="118">
        <v>6</v>
      </c>
      <c r="H104" s="121" t="s">
        <v>330</v>
      </c>
      <c r="I104" s="118">
        <v>0</v>
      </c>
      <c r="J104" s="119">
        <v>7</v>
      </c>
      <c r="K104" s="119"/>
      <c r="L104" s="119">
        <v>0</v>
      </c>
      <c r="M104" s="122">
        <v>7</v>
      </c>
      <c r="N104" s="123">
        <v>0</v>
      </c>
      <c r="O104" s="119"/>
      <c r="P104" s="119"/>
      <c r="Q104" s="119"/>
      <c r="R104" s="119"/>
      <c r="S104" s="119"/>
      <c r="T104" s="120"/>
      <c r="U104" s="125">
        <f t="shared" si="0"/>
        <v>7</v>
      </c>
      <c r="V104" s="58" t="s">
        <v>570</v>
      </c>
      <c r="W104" s="59">
        <f t="shared" si="1"/>
        <v>4.2</v>
      </c>
      <c r="X104" s="59">
        <f t="shared" si="2"/>
        <v>0</v>
      </c>
      <c r="Y104" s="59">
        <f t="shared" si="3"/>
        <v>0.70000000000000007</v>
      </c>
      <c r="Z104" s="59">
        <f t="shared" si="4"/>
        <v>2.1</v>
      </c>
      <c r="AA104" s="60"/>
    </row>
    <row r="105" spans="1:27">
      <c r="A105" s="47"/>
      <c r="B105" s="106" t="s">
        <v>348</v>
      </c>
      <c r="C105" s="47" t="s">
        <v>126</v>
      </c>
      <c r="D105" s="107" t="s">
        <v>349</v>
      </c>
      <c r="E105" s="106" t="s">
        <v>58</v>
      </c>
      <c r="F105" s="107" t="s">
        <v>10</v>
      </c>
      <c r="G105" s="106">
        <v>6</v>
      </c>
      <c r="H105" s="108" t="s">
        <v>330</v>
      </c>
      <c r="I105" s="106">
        <v>0</v>
      </c>
      <c r="J105" s="47">
        <v>0</v>
      </c>
      <c r="K105" s="47">
        <v>0</v>
      </c>
      <c r="L105" s="47">
        <v>0</v>
      </c>
      <c r="M105" s="109">
        <v>0</v>
      </c>
      <c r="N105" s="106"/>
      <c r="O105" s="47"/>
      <c r="P105" s="47"/>
      <c r="Q105" s="47"/>
      <c r="R105" s="58">
        <v>1</v>
      </c>
      <c r="S105" s="47"/>
      <c r="T105" s="107"/>
      <c r="U105" s="110">
        <f t="shared" si="0"/>
        <v>4</v>
      </c>
      <c r="V105" s="47"/>
      <c r="W105" s="59">
        <f t="shared" si="1"/>
        <v>4</v>
      </c>
      <c r="X105" s="59">
        <f t="shared" si="2"/>
        <v>0</v>
      </c>
      <c r="Y105" s="59">
        <f t="shared" si="3"/>
        <v>0</v>
      </c>
      <c r="Z105" s="59">
        <f t="shared" si="4"/>
        <v>0</v>
      </c>
      <c r="AA105" s="60"/>
    </row>
    <row r="106" spans="1:27">
      <c r="A106" s="47"/>
      <c r="B106" s="111" t="s">
        <v>345</v>
      </c>
      <c r="C106" s="112" t="s">
        <v>346</v>
      </c>
      <c r="D106" s="113" t="s">
        <v>347</v>
      </c>
      <c r="E106" s="111" t="s">
        <v>58</v>
      </c>
      <c r="F106" s="113" t="s">
        <v>10</v>
      </c>
      <c r="G106" s="111">
        <v>6</v>
      </c>
      <c r="H106" s="114" t="s">
        <v>330</v>
      </c>
      <c r="I106" s="111">
        <v>0</v>
      </c>
      <c r="J106" s="112">
        <v>0</v>
      </c>
      <c r="K106" s="112">
        <v>0</v>
      </c>
      <c r="L106" s="112"/>
      <c r="M106" s="115">
        <v>0</v>
      </c>
      <c r="N106" s="131">
        <v>0</v>
      </c>
      <c r="O106" s="112"/>
      <c r="P106" s="112"/>
      <c r="Q106" s="112"/>
      <c r="R106" s="112"/>
      <c r="S106" s="112"/>
      <c r="T106" s="113"/>
      <c r="U106" s="117">
        <f t="shared" si="0"/>
        <v>0</v>
      </c>
      <c r="V106" s="47"/>
      <c r="W106" s="59">
        <f t="shared" si="1"/>
        <v>0</v>
      </c>
      <c r="X106" s="59">
        <f t="shared" si="2"/>
        <v>0</v>
      </c>
      <c r="Y106" s="59">
        <f t="shared" si="3"/>
        <v>0</v>
      </c>
      <c r="Z106" s="59">
        <f t="shared" si="4"/>
        <v>0</v>
      </c>
      <c r="AA106" s="60"/>
    </row>
    <row r="107" spans="1:27">
      <c r="A107" s="47"/>
      <c r="B107" s="118" t="s">
        <v>350</v>
      </c>
      <c r="C107" s="119" t="s">
        <v>351</v>
      </c>
      <c r="D107" s="120" t="s">
        <v>352</v>
      </c>
      <c r="E107" s="118" t="s">
        <v>62</v>
      </c>
      <c r="F107" s="120" t="s">
        <v>10</v>
      </c>
      <c r="G107" s="118">
        <v>6</v>
      </c>
      <c r="H107" s="121" t="s">
        <v>330</v>
      </c>
      <c r="I107" s="118">
        <v>0</v>
      </c>
      <c r="J107" s="119">
        <v>7</v>
      </c>
      <c r="K107" s="119">
        <v>0</v>
      </c>
      <c r="L107" s="119">
        <v>0</v>
      </c>
      <c r="M107" s="122">
        <v>7</v>
      </c>
      <c r="N107" s="118"/>
      <c r="O107" s="119"/>
      <c r="P107" s="119"/>
      <c r="Q107" s="119"/>
      <c r="R107" s="119"/>
      <c r="S107" s="119"/>
      <c r="T107" s="120"/>
      <c r="U107" s="125">
        <f t="shared" si="0"/>
        <v>7</v>
      </c>
      <c r="V107" s="58" t="s">
        <v>570</v>
      </c>
      <c r="W107" s="59">
        <f t="shared" si="1"/>
        <v>4.2</v>
      </c>
      <c r="X107" s="59">
        <f t="shared" si="2"/>
        <v>0</v>
      </c>
      <c r="Y107" s="59">
        <f t="shared" si="3"/>
        <v>0.70000000000000007</v>
      </c>
      <c r="Z107" s="59">
        <f t="shared" si="4"/>
        <v>2.1</v>
      </c>
      <c r="AA107" s="60"/>
    </row>
    <row r="108" spans="1:27">
      <c r="A108" s="47"/>
      <c r="B108" s="106" t="s">
        <v>353</v>
      </c>
      <c r="C108" s="47" t="s">
        <v>354</v>
      </c>
      <c r="D108" s="107" t="s">
        <v>215</v>
      </c>
      <c r="E108" s="106" t="s">
        <v>62</v>
      </c>
      <c r="F108" s="107" t="s">
        <v>10</v>
      </c>
      <c r="G108" s="106">
        <v>6</v>
      </c>
      <c r="H108" s="108" t="s">
        <v>330</v>
      </c>
      <c r="I108" s="106">
        <v>0</v>
      </c>
      <c r="J108" s="47">
        <v>0</v>
      </c>
      <c r="K108" s="47"/>
      <c r="L108" s="47">
        <v>0</v>
      </c>
      <c r="M108" s="109">
        <v>0</v>
      </c>
      <c r="N108" s="106"/>
      <c r="O108" s="58">
        <v>0</v>
      </c>
      <c r="P108" s="47"/>
      <c r="Q108" s="47"/>
      <c r="R108" s="47"/>
      <c r="S108" s="47"/>
      <c r="T108" s="107"/>
      <c r="U108" s="110">
        <f t="shared" si="0"/>
        <v>0</v>
      </c>
      <c r="V108" s="47"/>
      <c r="W108" s="59">
        <f t="shared" si="1"/>
        <v>0</v>
      </c>
      <c r="X108" s="59">
        <f t="shared" si="2"/>
        <v>0</v>
      </c>
      <c r="Y108" s="59">
        <f t="shared" si="3"/>
        <v>0</v>
      </c>
      <c r="Z108" s="59">
        <f t="shared" si="4"/>
        <v>0</v>
      </c>
      <c r="AA108" s="60"/>
    </row>
    <row r="109" spans="1:27">
      <c r="A109" s="47"/>
      <c r="B109" s="111" t="s">
        <v>355</v>
      </c>
      <c r="C109" s="112" t="s">
        <v>356</v>
      </c>
      <c r="D109" s="113" t="s">
        <v>357</v>
      </c>
      <c r="E109" s="111" t="s">
        <v>62</v>
      </c>
      <c r="F109" s="113" t="s">
        <v>10</v>
      </c>
      <c r="G109" s="111">
        <v>6</v>
      </c>
      <c r="H109" s="114" t="s">
        <v>330</v>
      </c>
      <c r="I109" s="111"/>
      <c r="J109" s="112">
        <v>0</v>
      </c>
      <c r="K109" s="112">
        <v>0</v>
      </c>
      <c r="L109" s="112"/>
      <c r="M109" s="115">
        <v>0</v>
      </c>
      <c r="N109" s="111"/>
      <c r="O109" s="112"/>
      <c r="P109" s="112"/>
      <c r="Q109" s="112"/>
      <c r="R109" s="112"/>
      <c r="S109" s="112"/>
      <c r="T109" s="113"/>
      <c r="U109" s="117">
        <f t="shared" si="0"/>
        <v>0</v>
      </c>
      <c r="V109" s="47"/>
      <c r="W109" s="59">
        <f t="shared" si="1"/>
        <v>0</v>
      </c>
      <c r="X109" s="59">
        <f t="shared" si="2"/>
        <v>0</v>
      </c>
      <c r="Y109" s="59">
        <f t="shared" si="3"/>
        <v>0</v>
      </c>
      <c r="Z109" s="59">
        <f t="shared" si="4"/>
        <v>0</v>
      </c>
      <c r="AA109" s="60"/>
    </row>
    <row r="110" spans="1:27">
      <c r="A110" s="47"/>
      <c r="B110" s="118" t="s">
        <v>358</v>
      </c>
      <c r="C110" s="119" t="s">
        <v>163</v>
      </c>
      <c r="D110" s="120" t="s">
        <v>157</v>
      </c>
      <c r="E110" s="118" t="s">
        <v>34</v>
      </c>
      <c r="F110" s="120" t="s">
        <v>10</v>
      </c>
      <c r="G110" s="118">
        <v>6</v>
      </c>
      <c r="H110" s="121" t="s">
        <v>330</v>
      </c>
      <c r="I110" s="118">
        <v>0</v>
      </c>
      <c r="J110" s="119">
        <v>7</v>
      </c>
      <c r="K110" s="119">
        <v>0</v>
      </c>
      <c r="L110" s="119">
        <v>7</v>
      </c>
      <c r="M110" s="122">
        <v>14</v>
      </c>
      <c r="N110" s="118"/>
      <c r="O110" s="119"/>
      <c r="P110" s="119"/>
      <c r="Q110" s="119"/>
      <c r="R110" s="119"/>
      <c r="S110" s="119"/>
      <c r="T110" s="120"/>
      <c r="U110" s="125">
        <f t="shared" si="0"/>
        <v>14</v>
      </c>
      <c r="V110" s="58" t="s">
        <v>570</v>
      </c>
      <c r="W110" s="59">
        <f t="shared" si="1"/>
        <v>7.35</v>
      </c>
      <c r="X110" s="59">
        <f t="shared" si="2"/>
        <v>3.15</v>
      </c>
      <c r="Y110" s="59">
        <f t="shared" si="3"/>
        <v>0.70000000000000007</v>
      </c>
      <c r="Z110" s="59">
        <f t="shared" si="4"/>
        <v>2.8000000000000003</v>
      </c>
      <c r="AA110" s="60"/>
    </row>
    <row r="111" spans="1:27">
      <c r="A111" s="47"/>
      <c r="B111" s="106" t="s">
        <v>359</v>
      </c>
      <c r="C111" s="47" t="s">
        <v>132</v>
      </c>
      <c r="D111" s="107" t="s">
        <v>157</v>
      </c>
      <c r="E111" s="106" t="s">
        <v>34</v>
      </c>
      <c r="F111" s="107" t="s">
        <v>10</v>
      </c>
      <c r="G111" s="106">
        <v>6</v>
      </c>
      <c r="H111" s="108" t="s">
        <v>330</v>
      </c>
      <c r="I111" s="106"/>
      <c r="J111" s="47">
        <v>7</v>
      </c>
      <c r="K111" s="47"/>
      <c r="L111" s="47">
        <v>0</v>
      </c>
      <c r="M111" s="109">
        <v>7</v>
      </c>
      <c r="N111" s="126">
        <v>1</v>
      </c>
      <c r="O111" s="47"/>
      <c r="P111" s="58">
        <v>1</v>
      </c>
      <c r="Q111" s="47"/>
      <c r="R111" s="47"/>
      <c r="S111" s="47"/>
      <c r="T111" s="107"/>
      <c r="U111" s="110">
        <f t="shared" si="0"/>
        <v>13</v>
      </c>
      <c r="V111" s="47"/>
      <c r="W111" s="59">
        <f t="shared" si="1"/>
        <v>10.199999999999999</v>
      </c>
      <c r="X111" s="59">
        <f t="shared" si="2"/>
        <v>0</v>
      </c>
      <c r="Y111" s="59">
        <f t="shared" si="3"/>
        <v>0.70000000000000007</v>
      </c>
      <c r="Z111" s="59">
        <f t="shared" si="4"/>
        <v>2.1</v>
      </c>
      <c r="AA111" s="60"/>
    </row>
    <row r="112" spans="1:27">
      <c r="A112" s="47"/>
      <c r="B112" s="111" t="s">
        <v>255</v>
      </c>
      <c r="C112" s="112" t="s">
        <v>360</v>
      </c>
      <c r="D112" s="113" t="s">
        <v>361</v>
      </c>
      <c r="E112" s="111" t="s">
        <v>34</v>
      </c>
      <c r="F112" s="113" t="s">
        <v>10</v>
      </c>
      <c r="G112" s="111">
        <v>6</v>
      </c>
      <c r="H112" s="114" t="s">
        <v>330</v>
      </c>
      <c r="I112" s="111">
        <v>0</v>
      </c>
      <c r="J112" s="112">
        <v>0</v>
      </c>
      <c r="K112" s="112">
        <v>0</v>
      </c>
      <c r="L112" s="112">
        <v>0</v>
      </c>
      <c r="M112" s="115">
        <v>0</v>
      </c>
      <c r="N112" s="111"/>
      <c r="O112" s="112"/>
      <c r="P112" s="112"/>
      <c r="Q112" s="112"/>
      <c r="R112" s="112"/>
      <c r="S112" s="112"/>
      <c r="T112" s="113"/>
      <c r="U112" s="117">
        <f t="shared" si="0"/>
        <v>0</v>
      </c>
      <c r="V112" s="47"/>
      <c r="W112" s="59">
        <f t="shared" si="1"/>
        <v>0</v>
      </c>
      <c r="X112" s="59">
        <f t="shared" si="2"/>
        <v>0</v>
      </c>
      <c r="Y112" s="59">
        <f t="shared" si="3"/>
        <v>0</v>
      </c>
      <c r="Z112" s="59">
        <f t="shared" si="4"/>
        <v>0</v>
      </c>
      <c r="AA112" s="60"/>
    </row>
    <row r="113" spans="1:27">
      <c r="A113" s="47"/>
      <c r="B113" s="118" t="s">
        <v>362</v>
      </c>
      <c r="C113" s="119" t="s">
        <v>304</v>
      </c>
      <c r="D113" s="120" t="s">
        <v>120</v>
      </c>
      <c r="E113" s="118" t="s">
        <v>8</v>
      </c>
      <c r="F113" s="120" t="s">
        <v>10</v>
      </c>
      <c r="G113" s="118">
        <v>7</v>
      </c>
      <c r="H113" s="121" t="s">
        <v>330</v>
      </c>
      <c r="I113" s="118">
        <v>5</v>
      </c>
      <c r="J113" s="119">
        <v>7</v>
      </c>
      <c r="K113" s="119">
        <v>3</v>
      </c>
      <c r="L113" s="119">
        <v>0</v>
      </c>
      <c r="M113" s="122">
        <v>15</v>
      </c>
      <c r="N113" s="118"/>
      <c r="O113" s="119"/>
      <c r="P113" s="124">
        <v>1</v>
      </c>
      <c r="Q113" s="124">
        <v>1</v>
      </c>
      <c r="R113" s="119"/>
      <c r="S113" s="124">
        <v>1</v>
      </c>
      <c r="T113" s="120"/>
      <c r="U113" s="125">
        <f t="shared" si="0"/>
        <v>27</v>
      </c>
      <c r="V113" s="58" t="s">
        <v>570</v>
      </c>
      <c r="W113" s="59">
        <f t="shared" si="1"/>
        <v>16.2</v>
      </c>
      <c r="X113" s="59">
        <f t="shared" si="2"/>
        <v>0.8</v>
      </c>
      <c r="Y113" s="59">
        <f t="shared" si="3"/>
        <v>7.9</v>
      </c>
      <c r="Z113" s="59">
        <f t="shared" si="4"/>
        <v>2.1</v>
      </c>
      <c r="AA113" s="104" t="s">
        <v>575</v>
      </c>
    </row>
    <row r="114" spans="1:27">
      <c r="A114" s="47"/>
      <c r="B114" s="106" t="s">
        <v>363</v>
      </c>
      <c r="C114" s="47" t="s">
        <v>364</v>
      </c>
      <c r="D114" s="107" t="s">
        <v>347</v>
      </c>
      <c r="E114" s="106" t="s">
        <v>8</v>
      </c>
      <c r="F114" s="107" t="s">
        <v>10</v>
      </c>
      <c r="G114" s="106">
        <v>7</v>
      </c>
      <c r="H114" s="108" t="s">
        <v>330</v>
      </c>
      <c r="I114" s="106"/>
      <c r="J114" s="47">
        <v>7</v>
      </c>
      <c r="K114" s="47">
        <v>7</v>
      </c>
      <c r="L114" s="47"/>
      <c r="M114" s="109">
        <v>14</v>
      </c>
      <c r="N114" s="126"/>
      <c r="O114" s="58">
        <v>1</v>
      </c>
      <c r="P114" s="47"/>
      <c r="Q114" s="47"/>
      <c r="R114" s="47"/>
      <c r="S114" s="47"/>
      <c r="T114" s="107"/>
      <c r="U114" s="110">
        <f t="shared" si="0"/>
        <v>17</v>
      </c>
      <c r="V114" s="47"/>
      <c r="W114" s="59">
        <f t="shared" si="1"/>
        <v>4.5</v>
      </c>
      <c r="X114" s="59">
        <f t="shared" si="2"/>
        <v>0.70000000000000007</v>
      </c>
      <c r="Y114" s="59">
        <f t="shared" si="3"/>
        <v>7</v>
      </c>
      <c r="Z114" s="59">
        <f t="shared" si="4"/>
        <v>4.8000000000000007</v>
      </c>
      <c r="AA114" s="60"/>
    </row>
    <row r="115" spans="1:27">
      <c r="A115" s="47"/>
      <c r="B115" s="111" t="s">
        <v>365</v>
      </c>
      <c r="C115" s="112" t="s">
        <v>366</v>
      </c>
      <c r="D115" s="113" t="s">
        <v>367</v>
      </c>
      <c r="E115" s="111" t="s">
        <v>8</v>
      </c>
      <c r="F115" s="113" t="s">
        <v>10</v>
      </c>
      <c r="G115" s="111">
        <v>7</v>
      </c>
      <c r="H115" s="114" t="s">
        <v>330</v>
      </c>
      <c r="I115" s="111"/>
      <c r="J115" s="112">
        <v>7</v>
      </c>
      <c r="K115" s="112">
        <v>3</v>
      </c>
      <c r="L115" s="112">
        <v>0</v>
      </c>
      <c r="M115" s="115">
        <v>10</v>
      </c>
      <c r="N115" s="131">
        <v>1</v>
      </c>
      <c r="O115" s="116"/>
      <c r="P115" s="112"/>
      <c r="Q115" s="112"/>
      <c r="R115" s="112"/>
      <c r="S115" s="112"/>
      <c r="T115" s="113"/>
      <c r="U115" s="117">
        <f t="shared" si="0"/>
        <v>13</v>
      </c>
      <c r="V115" s="47"/>
      <c r="W115" s="59">
        <f t="shared" si="1"/>
        <v>7.2</v>
      </c>
      <c r="X115" s="59">
        <f t="shared" si="2"/>
        <v>0.30000000000000004</v>
      </c>
      <c r="Y115" s="59">
        <f t="shared" si="3"/>
        <v>3.4000000000000004</v>
      </c>
      <c r="Z115" s="59">
        <f t="shared" si="4"/>
        <v>2.1</v>
      </c>
      <c r="AA115" s="60"/>
    </row>
    <row r="116" spans="1:27">
      <c r="A116" s="47"/>
      <c r="B116" s="118" t="s">
        <v>368</v>
      </c>
      <c r="C116" s="119" t="s">
        <v>369</v>
      </c>
      <c r="D116" s="120" t="s">
        <v>147</v>
      </c>
      <c r="E116" s="118" t="s">
        <v>22</v>
      </c>
      <c r="F116" s="120" t="s">
        <v>10</v>
      </c>
      <c r="G116" s="118">
        <v>7</v>
      </c>
      <c r="H116" s="121" t="s">
        <v>330</v>
      </c>
      <c r="I116" s="118"/>
      <c r="J116" s="119">
        <v>7</v>
      </c>
      <c r="K116" s="119"/>
      <c r="L116" s="119">
        <v>3</v>
      </c>
      <c r="M116" s="122">
        <v>10</v>
      </c>
      <c r="N116" s="118"/>
      <c r="O116" s="124">
        <v>1</v>
      </c>
      <c r="P116" s="119"/>
      <c r="Q116" s="124">
        <v>1</v>
      </c>
      <c r="R116" s="119"/>
      <c r="S116" s="124">
        <v>1</v>
      </c>
      <c r="T116" s="120"/>
      <c r="U116" s="125">
        <f t="shared" si="0"/>
        <v>22</v>
      </c>
      <c r="V116" s="58" t="s">
        <v>570</v>
      </c>
      <c r="W116" s="59">
        <f t="shared" si="1"/>
        <v>9.8500000000000014</v>
      </c>
      <c r="X116" s="59">
        <f t="shared" si="2"/>
        <v>1.85</v>
      </c>
      <c r="Y116" s="59">
        <f t="shared" si="3"/>
        <v>5.2</v>
      </c>
      <c r="Z116" s="59">
        <f t="shared" si="4"/>
        <v>5.1000000000000005</v>
      </c>
      <c r="AA116" s="60"/>
    </row>
    <row r="117" spans="1:27">
      <c r="A117" s="47"/>
      <c r="B117" s="106" t="s">
        <v>370</v>
      </c>
      <c r="C117" s="47" t="s">
        <v>250</v>
      </c>
      <c r="D117" s="107" t="s">
        <v>254</v>
      </c>
      <c r="E117" s="106" t="s">
        <v>22</v>
      </c>
      <c r="F117" s="107" t="s">
        <v>10</v>
      </c>
      <c r="G117" s="106">
        <v>7</v>
      </c>
      <c r="H117" s="108" t="s">
        <v>330</v>
      </c>
      <c r="I117" s="106">
        <v>0</v>
      </c>
      <c r="J117" s="47">
        <v>7</v>
      </c>
      <c r="K117" s="47">
        <v>2</v>
      </c>
      <c r="L117" s="47">
        <v>0</v>
      </c>
      <c r="M117" s="109">
        <v>9</v>
      </c>
      <c r="N117" s="106"/>
      <c r="O117" s="47"/>
      <c r="P117" s="58">
        <v>1</v>
      </c>
      <c r="Q117" s="47"/>
      <c r="R117" s="47"/>
      <c r="S117" s="47"/>
      <c r="T117" s="107"/>
      <c r="U117" s="110">
        <f t="shared" si="0"/>
        <v>12</v>
      </c>
      <c r="V117" s="47"/>
      <c r="W117" s="59">
        <f t="shared" si="1"/>
        <v>7.2</v>
      </c>
      <c r="X117" s="59">
        <f t="shared" si="2"/>
        <v>0.2</v>
      </c>
      <c r="Y117" s="59">
        <f t="shared" si="3"/>
        <v>2.5</v>
      </c>
      <c r="Z117" s="59">
        <f t="shared" si="4"/>
        <v>2.1</v>
      </c>
      <c r="AA117" s="60"/>
    </row>
    <row r="118" spans="1:27">
      <c r="A118" s="47"/>
      <c r="B118" s="111" t="s">
        <v>371</v>
      </c>
      <c r="C118" s="112" t="s">
        <v>369</v>
      </c>
      <c r="D118" s="113" t="s">
        <v>188</v>
      </c>
      <c r="E118" s="111" t="s">
        <v>22</v>
      </c>
      <c r="F118" s="113" t="s">
        <v>10</v>
      </c>
      <c r="G118" s="111">
        <v>7</v>
      </c>
      <c r="H118" s="114" t="s">
        <v>330</v>
      </c>
      <c r="I118" s="111">
        <v>0</v>
      </c>
      <c r="J118" s="112"/>
      <c r="K118" s="112">
        <v>4</v>
      </c>
      <c r="L118" s="112"/>
      <c r="M118" s="115">
        <v>4</v>
      </c>
      <c r="N118" s="111"/>
      <c r="O118" s="112"/>
      <c r="P118" s="112"/>
      <c r="Q118" s="112"/>
      <c r="R118" s="112"/>
      <c r="S118" s="112"/>
      <c r="T118" s="113"/>
      <c r="U118" s="117">
        <f t="shared" si="0"/>
        <v>4</v>
      </c>
      <c r="V118" s="47"/>
      <c r="W118" s="59">
        <f t="shared" si="1"/>
        <v>0</v>
      </c>
      <c r="X118" s="59">
        <f t="shared" si="2"/>
        <v>0.4</v>
      </c>
      <c r="Y118" s="59">
        <f t="shared" si="3"/>
        <v>3.6</v>
      </c>
      <c r="Z118" s="59">
        <f t="shared" si="4"/>
        <v>0</v>
      </c>
      <c r="AA118" s="60"/>
    </row>
    <row r="119" spans="1:27">
      <c r="A119" s="47"/>
      <c r="B119" s="118" t="s">
        <v>372</v>
      </c>
      <c r="C119" s="119" t="s">
        <v>272</v>
      </c>
      <c r="D119" s="120" t="s">
        <v>133</v>
      </c>
      <c r="E119" s="118" t="s">
        <v>27</v>
      </c>
      <c r="F119" s="120" t="s">
        <v>10</v>
      </c>
      <c r="G119" s="118">
        <v>7</v>
      </c>
      <c r="H119" s="121" t="s">
        <v>330</v>
      </c>
      <c r="I119" s="118">
        <v>0</v>
      </c>
      <c r="J119" s="119">
        <v>7</v>
      </c>
      <c r="K119" s="119">
        <v>7</v>
      </c>
      <c r="L119" s="119">
        <v>0</v>
      </c>
      <c r="M119" s="122">
        <v>14</v>
      </c>
      <c r="N119" s="118"/>
      <c r="O119" s="119"/>
      <c r="P119" s="124">
        <v>0</v>
      </c>
      <c r="Q119" s="119"/>
      <c r="R119" s="124">
        <v>1</v>
      </c>
      <c r="S119" s="119"/>
      <c r="T119" s="120"/>
      <c r="U119" s="125">
        <f t="shared" si="0"/>
        <v>18</v>
      </c>
      <c r="V119" s="58" t="s">
        <v>570</v>
      </c>
      <c r="W119" s="59">
        <f t="shared" si="1"/>
        <v>8.1999999999999993</v>
      </c>
      <c r="X119" s="59">
        <f t="shared" si="2"/>
        <v>0.70000000000000007</v>
      </c>
      <c r="Y119" s="59">
        <f t="shared" si="3"/>
        <v>7</v>
      </c>
      <c r="Z119" s="59">
        <f t="shared" si="4"/>
        <v>2.1</v>
      </c>
      <c r="AA119" s="60"/>
    </row>
    <row r="120" spans="1:27">
      <c r="A120" s="47"/>
      <c r="B120" s="106" t="s">
        <v>373</v>
      </c>
      <c r="C120" s="47" t="s">
        <v>374</v>
      </c>
      <c r="D120" s="107" t="s">
        <v>246</v>
      </c>
      <c r="E120" s="106" t="s">
        <v>27</v>
      </c>
      <c r="F120" s="107" t="s">
        <v>10</v>
      </c>
      <c r="G120" s="106">
        <v>7</v>
      </c>
      <c r="H120" s="108" t="s">
        <v>330</v>
      </c>
      <c r="I120" s="106">
        <v>0</v>
      </c>
      <c r="J120" s="47">
        <v>7</v>
      </c>
      <c r="K120" s="47">
        <v>7</v>
      </c>
      <c r="L120" s="47">
        <v>0</v>
      </c>
      <c r="M120" s="109">
        <v>14</v>
      </c>
      <c r="N120" s="126">
        <v>1</v>
      </c>
      <c r="O120" s="47"/>
      <c r="P120" s="47"/>
      <c r="Q120" s="47"/>
      <c r="R120" s="47"/>
      <c r="S120" s="47"/>
      <c r="T120" s="107"/>
      <c r="U120" s="110">
        <f t="shared" si="0"/>
        <v>17</v>
      </c>
      <c r="V120" s="47"/>
      <c r="W120" s="59">
        <f t="shared" si="1"/>
        <v>7.2</v>
      </c>
      <c r="X120" s="59">
        <f t="shared" si="2"/>
        <v>0.70000000000000007</v>
      </c>
      <c r="Y120" s="59">
        <f t="shared" si="3"/>
        <v>7</v>
      </c>
      <c r="Z120" s="59">
        <f t="shared" si="4"/>
        <v>2.1</v>
      </c>
      <c r="AA120" s="60"/>
    </row>
    <row r="121" spans="1:27">
      <c r="A121" s="47"/>
      <c r="B121" s="111" t="s">
        <v>375</v>
      </c>
      <c r="C121" s="112" t="s">
        <v>376</v>
      </c>
      <c r="D121" s="113" t="s">
        <v>182</v>
      </c>
      <c r="E121" s="111" t="s">
        <v>27</v>
      </c>
      <c r="F121" s="113" t="s">
        <v>10</v>
      </c>
      <c r="G121" s="111">
        <v>7</v>
      </c>
      <c r="H121" s="114" t="s">
        <v>330</v>
      </c>
      <c r="I121" s="111">
        <v>0</v>
      </c>
      <c r="J121" s="112">
        <v>7</v>
      </c>
      <c r="K121" s="112">
        <v>3</v>
      </c>
      <c r="L121" s="112">
        <v>0</v>
      </c>
      <c r="M121" s="115">
        <v>10</v>
      </c>
      <c r="N121" s="111"/>
      <c r="O121" s="112"/>
      <c r="P121" s="112"/>
      <c r="Q121" s="112"/>
      <c r="R121" s="112"/>
      <c r="S121" s="112"/>
      <c r="T121" s="113"/>
      <c r="U121" s="117">
        <f t="shared" si="0"/>
        <v>10</v>
      </c>
      <c r="V121" s="47"/>
      <c r="W121" s="59">
        <f t="shared" si="1"/>
        <v>4.2</v>
      </c>
      <c r="X121" s="59">
        <f t="shared" si="2"/>
        <v>0.30000000000000004</v>
      </c>
      <c r="Y121" s="59">
        <f t="shared" si="3"/>
        <v>3.4000000000000004</v>
      </c>
      <c r="Z121" s="59">
        <f t="shared" si="4"/>
        <v>2.1</v>
      </c>
      <c r="AA121" s="60"/>
    </row>
    <row r="122" spans="1:27">
      <c r="A122" s="47"/>
      <c r="B122" s="118" t="s">
        <v>377</v>
      </c>
      <c r="C122" s="119" t="s">
        <v>366</v>
      </c>
      <c r="D122" s="120" t="s">
        <v>367</v>
      </c>
      <c r="E122" s="118" t="s">
        <v>21</v>
      </c>
      <c r="F122" s="120" t="s">
        <v>10</v>
      </c>
      <c r="G122" s="118">
        <v>8</v>
      </c>
      <c r="H122" s="121" t="s">
        <v>330</v>
      </c>
      <c r="I122" s="118">
        <v>0</v>
      </c>
      <c r="J122" s="119">
        <v>7</v>
      </c>
      <c r="K122" s="119">
        <v>7</v>
      </c>
      <c r="L122" s="119">
        <v>7</v>
      </c>
      <c r="M122" s="122">
        <v>21</v>
      </c>
      <c r="N122" s="123">
        <v>1</v>
      </c>
      <c r="O122" s="119"/>
      <c r="P122" s="119"/>
      <c r="Q122" s="124">
        <v>1</v>
      </c>
      <c r="R122" s="119"/>
      <c r="S122" s="124">
        <v>0</v>
      </c>
      <c r="T122" s="120"/>
      <c r="U122" s="125">
        <f t="shared" si="0"/>
        <v>28</v>
      </c>
      <c r="V122" s="58" t="s">
        <v>570</v>
      </c>
      <c r="W122" s="59">
        <f t="shared" si="1"/>
        <v>14.35</v>
      </c>
      <c r="X122" s="59">
        <f t="shared" si="2"/>
        <v>3.85</v>
      </c>
      <c r="Y122" s="59">
        <f t="shared" si="3"/>
        <v>7</v>
      </c>
      <c r="Z122" s="59">
        <f t="shared" si="4"/>
        <v>2.8000000000000003</v>
      </c>
      <c r="AA122" s="76" t="s">
        <v>574</v>
      </c>
    </row>
    <row r="123" spans="1:27">
      <c r="A123" s="47"/>
      <c r="B123" s="106" t="s">
        <v>379</v>
      </c>
      <c r="C123" s="47" t="s">
        <v>310</v>
      </c>
      <c r="D123" s="107" t="s">
        <v>130</v>
      </c>
      <c r="E123" s="106" t="s">
        <v>21</v>
      </c>
      <c r="F123" s="107" t="s">
        <v>10</v>
      </c>
      <c r="G123" s="106">
        <v>8</v>
      </c>
      <c r="H123" s="108" t="s">
        <v>330</v>
      </c>
      <c r="I123" s="106">
        <v>0</v>
      </c>
      <c r="J123" s="47"/>
      <c r="K123" s="47">
        <v>6</v>
      </c>
      <c r="L123" s="47">
        <v>0</v>
      </c>
      <c r="M123" s="109">
        <v>6</v>
      </c>
      <c r="N123" s="106"/>
      <c r="O123" s="58">
        <v>1</v>
      </c>
      <c r="P123" s="58">
        <v>1</v>
      </c>
      <c r="Q123" s="47"/>
      <c r="R123" s="47"/>
      <c r="S123" s="47"/>
      <c r="T123" s="107"/>
      <c r="U123" s="110">
        <f t="shared" si="0"/>
        <v>12</v>
      </c>
      <c r="V123" s="47"/>
      <c r="W123" s="59">
        <f t="shared" si="1"/>
        <v>3.3</v>
      </c>
      <c r="X123" s="59">
        <f t="shared" si="2"/>
        <v>0.60000000000000009</v>
      </c>
      <c r="Y123" s="59">
        <f t="shared" si="3"/>
        <v>5.4</v>
      </c>
      <c r="Z123" s="59">
        <f t="shared" si="4"/>
        <v>2.7</v>
      </c>
      <c r="AA123" s="60"/>
    </row>
    <row r="124" spans="1:27">
      <c r="A124" s="47"/>
      <c r="B124" s="111" t="s">
        <v>378</v>
      </c>
      <c r="C124" s="112" t="s">
        <v>126</v>
      </c>
      <c r="D124" s="113" t="s">
        <v>204</v>
      </c>
      <c r="E124" s="111" t="s">
        <v>21</v>
      </c>
      <c r="F124" s="113" t="s">
        <v>10</v>
      </c>
      <c r="G124" s="111">
        <v>8</v>
      </c>
      <c r="H124" s="114" t="s">
        <v>330</v>
      </c>
      <c r="I124" s="111">
        <v>0</v>
      </c>
      <c r="J124" s="112">
        <v>7</v>
      </c>
      <c r="K124" s="112"/>
      <c r="L124" s="112">
        <v>0</v>
      </c>
      <c r="M124" s="115">
        <v>7</v>
      </c>
      <c r="N124" s="111"/>
      <c r="O124" s="112"/>
      <c r="P124" s="112"/>
      <c r="Q124" s="112"/>
      <c r="R124" s="116">
        <v>0</v>
      </c>
      <c r="S124" s="112"/>
      <c r="T124" s="113"/>
      <c r="U124" s="117">
        <f t="shared" si="0"/>
        <v>7</v>
      </c>
      <c r="V124" s="47"/>
      <c r="W124" s="59">
        <f t="shared" si="1"/>
        <v>4.2</v>
      </c>
      <c r="X124" s="59">
        <f t="shared" si="2"/>
        <v>0</v>
      </c>
      <c r="Y124" s="59">
        <f t="shared" si="3"/>
        <v>0.70000000000000007</v>
      </c>
      <c r="Z124" s="59">
        <f t="shared" si="4"/>
        <v>2.1</v>
      </c>
      <c r="AA124" s="60"/>
    </row>
    <row r="125" spans="1:27">
      <c r="A125" s="47"/>
      <c r="B125" s="118" t="s">
        <v>380</v>
      </c>
      <c r="C125" s="119" t="s">
        <v>263</v>
      </c>
      <c r="D125" s="120" t="s">
        <v>381</v>
      </c>
      <c r="E125" s="118" t="s">
        <v>13</v>
      </c>
      <c r="F125" s="120" t="s">
        <v>10</v>
      </c>
      <c r="G125" s="118">
        <v>8</v>
      </c>
      <c r="H125" s="121" t="s">
        <v>330</v>
      </c>
      <c r="I125" s="118">
        <v>0</v>
      </c>
      <c r="J125" s="119">
        <v>7</v>
      </c>
      <c r="K125" s="119">
        <v>7</v>
      </c>
      <c r="L125" s="119">
        <v>7</v>
      </c>
      <c r="M125" s="122">
        <v>21</v>
      </c>
      <c r="N125" s="118"/>
      <c r="O125" s="119"/>
      <c r="P125" s="119"/>
      <c r="Q125" s="124">
        <v>1</v>
      </c>
      <c r="R125" s="119"/>
      <c r="S125" s="119"/>
      <c r="T125" s="120"/>
      <c r="U125" s="125">
        <f t="shared" si="0"/>
        <v>25</v>
      </c>
      <c r="V125" s="58" t="s">
        <v>570</v>
      </c>
      <c r="W125" s="59">
        <f t="shared" si="1"/>
        <v>11.35</v>
      </c>
      <c r="X125" s="59">
        <f t="shared" si="2"/>
        <v>3.85</v>
      </c>
      <c r="Y125" s="59">
        <f t="shared" si="3"/>
        <v>7</v>
      </c>
      <c r="Z125" s="59">
        <f t="shared" si="4"/>
        <v>2.8000000000000003</v>
      </c>
      <c r="AA125" s="76" t="s">
        <v>574</v>
      </c>
    </row>
    <row r="126" spans="1:27">
      <c r="A126" s="47"/>
      <c r="B126" s="106" t="s">
        <v>382</v>
      </c>
      <c r="C126" s="47" t="s">
        <v>229</v>
      </c>
      <c r="D126" s="107" t="s">
        <v>124</v>
      </c>
      <c r="E126" s="106" t="s">
        <v>13</v>
      </c>
      <c r="F126" s="107" t="s">
        <v>10</v>
      </c>
      <c r="G126" s="106">
        <v>8</v>
      </c>
      <c r="H126" s="108" t="s">
        <v>330</v>
      </c>
      <c r="I126" s="106"/>
      <c r="J126" s="47">
        <v>7</v>
      </c>
      <c r="K126" s="47">
        <v>7</v>
      </c>
      <c r="L126" s="47"/>
      <c r="M126" s="109">
        <v>14</v>
      </c>
      <c r="N126" s="126">
        <v>1</v>
      </c>
      <c r="O126" s="47"/>
      <c r="P126" s="58">
        <v>1</v>
      </c>
      <c r="Q126" s="47"/>
      <c r="R126" s="58">
        <v>1</v>
      </c>
      <c r="S126" s="47"/>
      <c r="T126" s="107"/>
      <c r="U126" s="110">
        <f t="shared" si="0"/>
        <v>24</v>
      </c>
      <c r="V126" s="47"/>
      <c r="W126" s="59">
        <f t="shared" si="1"/>
        <v>14.2</v>
      </c>
      <c r="X126" s="59">
        <f t="shared" si="2"/>
        <v>0.70000000000000007</v>
      </c>
      <c r="Y126" s="59">
        <f t="shared" si="3"/>
        <v>7</v>
      </c>
      <c r="Z126" s="59">
        <f t="shared" si="4"/>
        <v>2.1</v>
      </c>
      <c r="AA126" s="60"/>
    </row>
    <row r="127" spans="1:27">
      <c r="A127" s="47"/>
      <c r="B127" s="111" t="s">
        <v>383</v>
      </c>
      <c r="C127" s="112" t="s">
        <v>384</v>
      </c>
      <c r="D127" s="113" t="s">
        <v>188</v>
      </c>
      <c r="E127" s="111" t="s">
        <v>13</v>
      </c>
      <c r="F127" s="113" t="s">
        <v>10</v>
      </c>
      <c r="G127" s="111">
        <v>8</v>
      </c>
      <c r="H127" s="114" t="s">
        <v>330</v>
      </c>
      <c r="I127" s="111">
        <v>0</v>
      </c>
      <c r="J127" s="112">
        <v>7</v>
      </c>
      <c r="K127" s="112">
        <v>2</v>
      </c>
      <c r="L127" s="112"/>
      <c r="M127" s="115">
        <v>9</v>
      </c>
      <c r="N127" s="111"/>
      <c r="O127" s="112"/>
      <c r="P127" s="112"/>
      <c r="Q127" s="112"/>
      <c r="R127" s="112"/>
      <c r="S127" s="116">
        <v>1</v>
      </c>
      <c r="T127" s="113"/>
      <c r="U127" s="117">
        <f t="shared" si="0"/>
        <v>14</v>
      </c>
      <c r="V127" s="47"/>
      <c r="W127" s="59">
        <f t="shared" si="1"/>
        <v>4.2</v>
      </c>
      <c r="X127" s="59">
        <f t="shared" si="2"/>
        <v>0.7</v>
      </c>
      <c r="Y127" s="59">
        <f t="shared" si="3"/>
        <v>7</v>
      </c>
      <c r="Z127" s="59">
        <f t="shared" si="4"/>
        <v>2.1</v>
      </c>
      <c r="AA127" s="60"/>
    </row>
    <row r="128" spans="1:27">
      <c r="A128" s="47"/>
      <c r="B128" s="118" t="s">
        <v>385</v>
      </c>
      <c r="C128" s="119" t="s">
        <v>310</v>
      </c>
      <c r="D128" s="120" t="s">
        <v>361</v>
      </c>
      <c r="E128" s="118" t="s">
        <v>14</v>
      </c>
      <c r="F128" s="120" t="s">
        <v>10</v>
      </c>
      <c r="G128" s="118">
        <v>8</v>
      </c>
      <c r="H128" s="121" t="s">
        <v>330</v>
      </c>
      <c r="I128" s="118">
        <v>0</v>
      </c>
      <c r="J128" s="119">
        <v>7</v>
      </c>
      <c r="K128" s="119">
        <v>7</v>
      </c>
      <c r="L128" s="119"/>
      <c r="M128" s="122">
        <v>14</v>
      </c>
      <c r="N128" s="118"/>
      <c r="O128" s="119"/>
      <c r="P128" s="124">
        <v>1</v>
      </c>
      <c r="Q128" s="119"/>
      <c r="R128" s="119"/>
      <c r="S128" s="124">
        <v>1</v>
      </c>
      <c r="T128" s="120"/>
      <c r="U128" s="125">
        <f t="shared" si="0"/>
        <v>22</v>
      </c>
      <c r="V128" s="58" t="s">
        <v>570</v>
      </c>
      <c r="W128" s="59">
        <f t="shared" si="1"/>
        <v>7.2</v>
      </c>
      <c r="X128" s="59">
        <f t="shared" si="2"/>
        <v>1.2000000000000002</v>
      </c>
      <c r="Y128" s="59">
        <f t="shared" si="3"/>
        <v>11.5</v>
      </c>
      <c r="Z128" s="59">
        <f t="shared" si="4"/>
        <v>2.1</v>
      </c>
      <c r="AA128" s="76" t="s">
        <v>571</v>
      </c>
    </row>
    <row r="129" spans="1:27">
      <c r="A129" s="47"/>
      <c r="B129" s="106" t="s">
        <v>386</v>
      </c>
      <c r="C129" s="47" t="s">
        <v>195</v>
      </c>
      <c r="D129" s="107" t="s">
        <v>215</v>
      </c>
      <c r="E129" s="106" t="s">
        <v>14</v>
      </c>
      <c r="F129" s="107" t="s">
        <v>10</v>
      </c>
      <c r="G129" s="106">
        <v>8</v>
      </c>
      <c r="H129" s="108" t="s">
        <v>330</v>
      </c>
      <c r="I129" s="106"/>
      <c r="J129" s="47">
        <v>7</v>
      </c>
      <c r="K129" s="47">
        <v>6</v>
      </c>
      <c r="L129" s="47"/>
      <c r="M129" s="109">
        <v>13</v>
      </c>
      <c r="N129" s="106"/>
      <c r="O129" s="58">
        <v>1</v>
      </c>
      <c r="P129" s="47"/>
      <c r="Q129" s="47"/>
      <c r="R129" s="47"/>
      <c r="S129" s="47"/>
      <c r="T129" s="107"/>
      <c r="U129" s="110">
        <f t="shared" si="0"/>
        <v>16</v>
      </c>
      <c r="V129" s="47"/>
      <c r="W129" s="59">
        <f t="shared" si="1"/>
        <v>4.5</v>
      </c>
      <c r="X129" s="59">
        <f t="shared" si="2"/>
        <v>0.60000000000000009</v>
      </c>
      <c r="Y129" s="59">
        <f t="shared" si="3"/>
        <v>6.1000000000000005</v>
      </c>
      <c r="Z129" s="59">
        <f t="shared" si="4"/>
        <v>4.8000000000000007</v>
      </c>
      <c r="AA129" s="60"/>
    </row>
    <row r="130" spans="1:27">
      <c r="A130" s="47"/>
      <c r="B130" s="111" t="s">
        <v>387</v>
      </c>
      <c r="C130" s="112" t="s">
        <v>201</v>
      </c>
      <c r="D130" s="113" t="s">
        <v>133</v>
      </c>
      <c r="E130" s="111" t="s">
        <v>14</v>
      </c>
      <c r="F130" s="113" t="s">
        <v>10</v>
      </c>
      <c r="G130" s="111">
        <v>8</v>
      </c>
      <c r="H130" s="114" t="s">
        <v>330</v>
      </c>
      <c r="I130" s="111">
        <v>0</v>
      </c>
      <c r="J130" s="112">
        <v>7</v>
      </c>
      <c r="K130" s="112">
        <v>2</v>
      </c>
      <c r="L130" s="112">
        <v>0</v>
      </c>
      <c r="M130" s="115">
        <v>9</v>
      </c>
      <c r="N130" s="131">
        <v>1</v>
      </c>
      <c r="O130" s="112"/>
      <c r="P130" s="112"/>
      <c r="Q130" s="112"/>
      <c r="R130" s="112"/>
      <c r="S130" s="112"/>
      <c r="T130" s="113"/>
      <c r="U130" s="117">
        <f t="shared" si="0"/>
        <v>12</v>
      </c>
      <c r="V130" s="47"/>
      <c r="W130" s="59">
        <f t="shared" si="1"/>
        <v>7.2</v>
      </c>
      <c r="X130" s="59">
        <f t="shared" si="2"/>
        <v>0.2</v>
      </c>
      <c r="Y130" s="59">
        <f t="shared" si="3"/>
        <v>2.5</v>
      </c>
      <c r="Z130" s="59">
        <f t="shared" si="4"/>
        <v>2.1</v>
      </c>
      <c r="AA130" s="60"/>
    </row>
    <row r="131" spans="1:27">
      <c r="A131" s="47"/>
      <c r="B131" s="118" t="s">
        <v>388</v>
      </c>
      <c r="C131" s="119" t="s">
        <v>389</v>
      </c>
      <c r="D131" s="120" t="s">
        <v>390</v>
      </c>
      <c r="E131" s="123" t="s">
        <v>20</v>
      </c>
      <c r="F131" s="120" t="s">
        <v>391</v>
      </c>
      <c r="G131" s="118">
        <v>7</v>
      </c>
      <c r="H131" s="121" t="s">
        <v>295</v>
      </c>
      <c r="I131" s="118">
        <v>0</v>
      </c>
      <c r="J131" s="119">
        <v>7</v>
      </c>
      <c r="K131" s="119">
        <v>7</v>
      </c>
      <c r="L131" s="119"/>
      <c r="M131" s="122">
        <v>14</v>
      </c>
      <c r="N131" s="118"/>
      <c r="O131" s="119"/>
      <c r="P131" s="124">
        <v>1</v>
      </c>
      <c r="Q131" s="119"/>
      <c r="R131" s="119"/>
      <c r="S131" s="124">
        <v>1</v>
      </c>
      <c r="T131" s="120"/>
      <c r="U131" s="125">
        <f t="shared" si="0"/>
        <v>22</v>
      </c>
      <c r="V131" s="58" t="s">
        <v>570</v>
      </c>
      <c r="W131" s="59">
        <f t="shared" si="1"/>
        <v>7.2</v>
      </c>
      <c r="X131" s="59">
        <f t="shared" si="2"/>
        <v>1.2000000000000002</v>
      </c>
      <c r="Y131" s="59">
        <f t="shared" si="3"/>
        <v>11.5</v>
      </c>
      <c r="Z131" s="59">
        <f t="shared" si="4"/>
        <v>2.1</v>
      </c>
      <c r="AA131" s="76" t="s">
        <v>571</v>
      </c>
    </row>
    <row r="132" spans="1:27">
      <c r="A132" s="47"/>
      <c r="B132" s="106" t="s">
        <v>399</v>
      </c>
      <c r="C132" s="47" t="s">
        <v>142</v>
      </c>
      <c r="D132" s="107" t="s">
        <v>246</v>
      </c>
      <c r="E132" s="106" t="s">
        <v>20</v>
      </c>
      <c r="F132" s="107" t="s">
        <v>64</v>
      </c>
      <c r="G132" s="106">
        <v>8</v>
      </c>
      <c r="H132" s="108" t="s">
        <v>400</v>
      </c>
      <c r="I132" s="106">
        <v>0</v>
      </c>
      <c r="J132" s="47">
        <v>7</v>
      </c>
      <c r="K132" s="47">
        <v>0</v>
      </c>
      <c r="L132" s="47">
        <v>0</v>
      </c>
      <c r="M132" s="109">
        <v>7</v>
      </c>
      <c r="N132" s="106"/>
      <c r="O132" s="47"/>
      <c r="P132" s="58">
        <v>0</v>
      </c>
      <c r="Q132" s="58">
        <v>0</v>
      </c>
      <c r="R132" s="47"/>
      <c r="S132" s="47"/>
      <c r="T132" s="107"/>
      <c r="U132" s="110">
        <f t="shared" si="0"/>
        <v>7</v>
      </c>
      <c r="V132" s="47"/>
      <c r="W132" s="59">
        <f t="shared" si="1"/>
        <v>4.2</v>
      </c>
      <c r="X132" s="59">
        <f t="shared" si="2"/>
        <v>0</v>
      </c>
      <c r="Y132" s="59">
        <f t="shared" si="3"/>
        <v>0.70000000000000007</v>
      </c>
      <c r="Z132" s="59">
        <f t="shared" si="4"/>
        <v>2.1</v>
      </c>
      <c r="AA132" s="60"/>
    </row>
    <row r="133" spans="1:27">
      <c r="A133" s="47"/>
      <c r="B133" s="111" t="s">
        <v>401</v>
      </c>
      <c r="C133" s="112" t="s">
        <v>245</v>
      </c>
      <c r="D133" s="113" t="s">
        <v>402</v>
      </c>
      <c r="E133" s="111" t="s">
        <v>20</v>
      </c>
      <c r="F133" s="113" t="s">
        <v>64</v>
      </c>
      <c r="G133" s="111">
        <v>7</v>
      </c>
      <c r="H133" s="114" t="s">
        <v>400</v>
      </c>
      <c r="I133" s="111">
        <v>0</v>
      </c>
      <c r="J133" s="112">
        <v>0</v>
      </c>
      <c r="K133" s="112"/>
      <c r="L133" s="112">
        <v>0</v>
      </c>
      <c r="M133" s="115">
        <v>0</v>
      </c>
      <c r="N133" s="131">
        <v>0</v>
      </c>
      <c r="O133" s="112"/>
      <c r="P133" s="112"/>
      <c r="Q133" s="112"/>
      <c r="R133" s="112"/>
      <c r="S133" s="112"/>
      <c r="T133" s="113"/>
      <c r="U133" s="117">
        <f t="shared" si="0"/>
        <v>0</v>
      </c>
      <c r="V133" s="47"/>
      <c r="W133" s="59">
        <f t="shared" si="1"/>
        <v>0</v>
      </c>
      <c r="X133" s="59">
        <f t="shared" si="2"/>
        <v>0</v>
      </c>
      <c r="Y133" s="59">
        <f t="shared" si="3"/>
        <v>0</v>
      </c>
      <c r="Z133" s="59">
        <f t="shared" si="4"/>
        <v>0</v>
      </c>
      <c r="AA133" s="60"/>
    </row>
    <row r="134" spans="1:27">
      <c r="A134" s="47"/>
      <c r="B134" s="106" t="s">
        <v>392</v>
      </c>
      <c r="C134" s="47" t="s">
        <v>126</v>
      </c>
      <c r="D134" s="107" t="s">
        <v>393</v>
      </c>
      <c r="E134" s="126" t="s">
        <v>20</v>
      </c>
      <c r="F134" s="107" t="s">
        <v>394</v>
      </c>
      <c r="G134" s="106">
        <v>8</v>
      </c>
      <c r="H134" s="108" t="s">
        <v>395</v>
      </c>
      <c r="I134" s="106">
        <v>0</v>
      </c>
      <c r="J134" s="47">
        <v>7</v>
      </c>
      <c r="K134" s="47"/>
      <c r="L134" s="47">
        <v>0</v>
      </c>
      <c r="M134" s="109">
        <v>7</v>
      </c>
      <c r="N134" s="106"/>
      <c r="O134" s="58">
        <v>1</v>
      </c>
      <c r="P134" s="47"/>
      <c r="Q134" s="47"/>
      <c r="R134" s="47"/>
      <c r="S134" s="47"/>
      <c r="T134" s="107"/>
      <c r="U134" s="110">
        <f t="shared" si="0"/>
        <v>10</v>
      </c>
      <c r="V134" s="58" t="s">
        <v>570</v>
      </c>
      <c r="W134" s="59">
        <f t="shared" si="1"/>
        <v>4.5</v>
      </c>
      <c r="X134" s="59">
        <f t="shared" si="2"/>
        <v>0</v>
      </c>
      <c r="Y134" s="59">
        <f t="shared" si="3"/>
        <v>0.70000000000000007</v>
      </c>
      <c r="Z134" s="59">
        <f t="shared" si="4"/>
        <v>4.8000000000000007</v>
      </c>
      <c r="AA134" s="60"/>
    </row>
    <row r="135" spans="1:27">
      <c r="A135" s="47"/>
      <c r="B135" s="106" t="s">
        <v>403</v>
      </c>
      <c r="C135" s="47" t="s">
        <v>404</v>
      </c>
      <c r="D135" s="107" t="s">
        <v>139</v>
      </c>
      <c r="E135" s="106" t="s">
        <v>20</v>
      </c>
      <c r="F135" s="107" t="s">
        <v>64</v>
      </c>
      <c r="G135" s="106">
        <v>8</v>
      </c>
      <c r="H135" s="108" t="s">
        <v>400</v>
      </c>
      <c r="I135" s="106">
        <v>0</v>
      </c>
      <c r="J135" s="47">
        <v>0</v>
      </c>
      <c r="K135" s="47"/>
      <c r="L135" s="47">
        <v>0</v>
      </c>
      <c r="M135" s="109">
        <v>0</v>
      </c>
      <c r="N135" s="106"/>
      <c r="O135" s="58"/>
      <c r="P135" s="58">
        <v>0</v>
      </c>
      <c r="Q135" s="47"/>
      <c r="R135" s="47"/>
      <c r="S135" s="47"/>
      <c r="T135" s="107"/>
      <c r="U135" s="110">
        <f t="shared" si="0"/>
        <v>0</v>
      </c>
      <c r="V135" s="47"/>
      <c r="W135" s="59">
        <f t="shared" si="1"/>
        <v>0</v>
      </c>
      <c r="X135" s="59">
        <f t="shared" si="2"/>
        <v>0</v>
      </c>
      <c r="Y135" s="59">
        <f t="shared" si="3"/>
        <v>0</v>
      </c>
      <c r="Z135" s="59">
        <f t="shared" si="4"/>
        <v>0</v>
      </c>
      <c r="AA135" s="60"/>
    </row>
    <row r="136" spans="1:27">
      <c r="A136" s="47"/>
      <c r="B136" s="111" t="s">
        <v>396</v>
      </c>
      <c r="C136" s="112" t="s">
        <v>397</v>
      </c>
      <c r="D136" s="113" t="s">
        <v>127</v>
      </c>
      <c r="E136" s="131" t="s">
        <v>20</v>
      </c>
      <c r="F136" s="113" t="s">
        <v>394</v>
      </c>
      <c r="G136" s="111">
        <v>7</v>
      </c>
      <c r="H136" s="114" t="s">
        <v>398</v>
      </c>
      <c r="I136" s="111">
        <v>0</v>
      </c>
      <c r="J136" s="112">
        <v>0</v>
      </c>
      <c r="K136" s="112">
        <v>2</v>
      </c>
      <c r="L136" s="112">
        <v>0</v>
      </c>
      <c r="M136" s="115">
        <v>2</v>
      </c>
      <c r="N136" s="111"/>
      <c r="O136" s="112"/>
      <c r="P136" s="116">
        <v>0</v>
      </c>
      <c r="Q136" s="112"/>
      <c r="R136" s="112"/>
      <c r="S136" s="112"/>
      <c r="T136" s="113"/>
      <c r="U136" s="117">
        <f t="shared" si="0"/>
        <v>2</v>
      </c>
      <c r="V136" s="47"/>
      <c r="W136" s="59">
        <f t="shared" si="1"/>
        <v>0</v>
      </c>
      <c r="X136" s="59">
        <f t="shared" si="2"/>
        <v>0.2</v>
      </c>
      <c r="Y136" s="59">
        <f t="shared" si="3"/>
        <v>1.8</v>
      </c>
      <c r="Z136" s="59">
        <f t="shared" si="4"/>
        <v>0</v>
      </c>
      <c r="AA136" s="60"/>
    </row>
    <row r="137" spans="1:27">
      <c r="A137" s="47"/>
      <c r="B137" s="118" t="s">
        <v>410</v>
      </c>
      <c r="C137" s="119" t="s">
        <v>411</v>
      </c>
      <c r="D137" s="120" t="s">
        <v>361</v>
      </c>
      <c r="E137" s="118" t="s">
        <v>40</v>
      </c>
      <c r="F137" s="120" t="s">
        <v>26</v>
      </c>
      <c r="G137" s="118">
        <v>7</v>
      </c>
      <c r="H137" s="121" t="s">
        <v>223</v>
      </c>
      <c r="I137" s="118">
        <v>0</v>
      </c>
      <c r="J137" s="119">
        <v>7</v>
      </c>
      <c r="K137" s="119"/>
      <c r="L137" s="119">
        <v>0</v>
      </c>
      <c r="M137" s="122">
        <v>7</v>
      </c>
      <c r="N137" s="123"/>
      <c r="O137" s="119"/>
      <c r="P137" s="119"/>
      <c r="Q137" s="124">
        <v>1</v>
      </c>
      <c r="R137" s="119"/>
      <c r="S137" s="119"/>
      <c r="T137" s="120"/>
      <c r="U137" s="125">
        <f t="shared" si="0"/>
        <v>11</v>
      </c>
      <c r="V137" s="58" t="s">
        <v>570</v>
      </c>
      <c r="W137" s="59">
        <f t="shared" si="1"/>
        <v>8.1999999999999993</v>
      </c>
      <c r="X137" s="59">
        <f t="shared" si="2"/>
        <v>0</v>
      </c>
      <c r="Y137" s="59">
        <f t="shared" si="3"/>
        <v>0.70000000000000007</v>
      </c>
      <c r="Z137" s="59">
        <f t="shared" si="4"/>
        <v>2.1</v>
      </c>
      <c r="AA137" s="60"/>
    </row>
    <row r="138" spans="1:27">
      <c r="A138" s="47"/>
      <c r="B138" s="106" t="s">
        <v>412</v>
      </c>
      <c r="C138" s="47" t="s">
        <v>219</v>
      </c>
      <c r="D138" s="107" t="s">
        <v>273</v>
      </c>
      <c r="E138" s="106" t="s">
        <v>40</v>
      </c>
      <c r="F138" s="107" t="s">
        <v>26</v>
      </c>
      <c r="G138" s="106">
        <v>7</v>
      </c>
      <c r="H138" s="108" t="s">
        <v>223</v>
      </c>
      <c r="I138" s="106">
        <v>0</v>
      </c>
      <c r="J138" s="47">
        <v>7</v>
      </c>
      <c r="K138" s="47">
        <v>0</v>
      </c>
      <c r="L138" s="47">
        <v>0</v>
      </c>
      <c r="M138" s="109">
        <v>7</v>
      </c>
      <c r="N138" s="126">
        <v>0</v>
      </c>
      <c r="O138" s="47"/>
      <c r="P138" s="58">
        <v>0</v>
      </c>
      <c r="Q138" s="47"/>
      <c r="R138" s="47"/>
      <c r="S138" s="47"/>
      <c r="T138" s="107"/>
      <c r="U138" s="110">
        <f t="shared" si="0"/>
        <v>7</v>
      </c>
      <c r="V138" s="47"/>
      <c r="W138" s="59">
        <f t="shared" si="1"/>
        <v>4.2</v>
      </c>
      <c r="X138" s="59">
        <f t="shared" si="2"/>
        <v>0</v>
      </c>
      <c r="Y138" s="59">
        <f t="shared" si="3"/>
        <v>0.70000000000000007</v>
      </c>
      <c r="Z138" s="59">
        <f t="shared" si="4"/>
        <v>2.1</v>
      </c>
      <c r="AA138" s="60"/>
    </row>
    <row r="139" spans="1:27">
      <c r="A139" s="47"/>
      <c r="B139" s="111" t="s">
        <v>413</v>
      </c>
      <c r="C139" s="112" t="s">
        <v>153</v>
      </c>
      <c r="D139" s="113" t="s">
        <v>238</v>
      </c>
      <c r="E139" s="111" t="s">
        <v>40</v>
      </c>
      <c r="F139" s="113" t="s">
        <v>26</v>
      </c>
      <c r="G139" s="111">
        <v>7</v>
      </c>
      <c r="H139" s="114" t="s">
        <v>223</v>
      </c>
      <c r="I139" s="111">
        <v>0</v>
      </c>
      <c r="J139" s="112">
        <v>7</v>
      </c>
      <c r="K139" s="112">
        <v>0</v>
      </c>
      <c r="L139" s="112">
        <v>0</v>
      </c>
      <c r="M139" s="115">
        <v>7</v>
      </c>
      <c r="N139" s="111"/>
      <c r="O139" s="112"/>
      <c r="P139" s="112"/>
      <c r="Q139" s="112"/>
      <c r="R139" s="116">
        <v>0</v>
      </c>
      <c r="S139" s="112"/>
      <c r="T139" s="113"/>
      <c r="U139" s="117">
        <f t="shared" si="0"/>
        <v>7</v>
      </c>
      <c r="V139" s="47"/>
      <c r="W139" s="59">
        <f t="shared" si="1"/>
        <v>4.2</v>
      </c>
      <c r="X139" s="59">
        <f t="shared" si="2"/>
        <v>0</v>
      </c>
      <c r="Y139" s="59">
        <f t="shared" si="3"/>
        <v>0.70000000000000007</v>
      </c>
      <c r="Z139" s="59">
        <f t="shared" si="4"/>
        <v>2.1</v>
      </c>
      <c r="AA139" s="60"/>
    </row>
    <row r="140" spans="1:27">
      <c r="A140" s="47"/>
      <c r="B140" s="80" t="s">
        <v>415</v>
      </c>
      <c r="C140" s="81" t="s">
        <v>416</v>
      </c>
      <c r="D140" s="82" t="s">
        <v>154</v>
      </c>
      <c r="E140" s="80" t="s">
        <v>65</v>
      </c>
      <c r="F140" s="82" t="s">
        <v>26</v>
      </c>
      <c r="G140" s="80">
        <v>8</v>
      </c>
      <c r="H140" s="83" t="s">
        <v>223</v>
      </c>
      <c r="I140" s="80">
        <v>0</v>
      </c>
      <c r="J140" s="81">
        <v>0</v>
      </c>
      <c r="K140" s="81">
        <v>2</v>
      </c>
      <c r="L140" s="81"/>
      <c r="M140" s="84">
        <v>2</v>
      </c>
      <c r="N140" s="80"/>
      <c r="O140" s="102">
        <v>0</v>
      </c>
      <c r="P140" s="81"/>
      <c r="Q140" s="81"/>
      <c r="R140" s="81"/>
      <c r="S140" s="81"/>
      <c r="T140" s="82"/>
      <c r="U140" s="86">
        <f t="shared" si="0"/>
        <v>2</v>
      </c>
      <c r="V140" s="58" t="s">
        <v>572</v>
      </c>
      <c r="W140" s="59">
        <f t="shared" si="1"/>
        <v>0</v>
      </c>
      <c r="X140" s="59">
        <f t="shared" si="2"/>
        <v>0.2</v>
      </c>
      <c r="Y140" s="59">
        <f t="shared" si="3"/>
        <v>1.8</v>
      </c>
      <c r="Z140" s="59">
        <f t="shared" si="4"/>
        <v>0</v>
      </c>
      <c r="AA140" s="60"/>
    </row>
    <row r="141" spans="1:27">
      <c r="A141" s="47"/>
      <c r="B141" s="87" t="s">
        <v>414</v>
      </c>
      <c r="C141" s="88" t="s">
        <v>173</v>
      </c>
      <c r="D141" s="89" t="s">
        <v>154</v>
      </c>
      <c r="E141" s="87" t="s">
        <v>65</v>
      </c>
      <c r="F141" s="89" t="s">
        <v>26</v>
      </c>
      <c r="G141" s="87">
        <v>8</v>
      </c>
      <c r="H141" s="90" t="s">
        <v>223</v>
      </c>
      <c r="I141" s="87">
        <v>0</v>
      </c>
      <c r="J141" s="88">
        <v>0</v>
      </c>
      <c r="K141" s="88">
        <v>2</v>
      </c>
      <c r="L141" s="88">
        <v>0</v>
      </c>
      <c r="M141" s="91">
        <v>2</v>
      </c>
      <c r="N141" s="87"/>
      <c r="O141" s="88"/>
      <c r="P141" s="88"/>
      <c r="Q141" s="88"/>
      <c r="R141" s="88"/>
      <c r="S141" s="88"/>
      <c r="T141" s="89"/>
      <c r="U141" s="94">
        <f t="shared" si="0"/>
        <v>2</v>
      </c>
      <c r="V141" s="58" t="s">
        <v>572</v>
      </c>
      <c r="W141" s="59">
        <f t="shared" si="1"/>
        <v>0</v>
      </c>
      <c r="X141" s="59">
        <f t="shared" si="2"/>
        <v>0.2</v>
      </c>
      <c r="Y141" s="59">
        <f t="shared" si="3"/>
        <v>1.8</v>
      </c>
      <c r="Z141" s="59">
        <f t="shared" si="4"/>
        <v>0</v>
      </c>
      <c r="AA141" s="60"/>
    </row>
    <row r="142" spans="1:27">
      <c r="A142" s="47"/>
      <c r="B142" s="95" t="s">
        <v>417</v>
      </c>
      <c r="C142" s="96" t="s">
        <v>167</v>
      </c>
      <c r="D142" s="97" t="s">
        <v>418</v>
      </c>
      <c r="E142" s="95" t="s">
        <v>65</v>
      </c>
      <c r="F142" s="97" t="s">
        <v>26</v>
      </c>
      <c r="G142" s="95">
        <v>8</v>
      </c>
      <c r="H142" s="98" t="s">
        <v>223</v>
      </c>
      <c r="I142" s="95">
        <v>0</v>
      </c>
      <c r="J142" s="96">
        <v>0</v>
      </c>
      <c r="K142" s="96"/>
      <c r="L142" s="96">
        <v>0</v>
      </c>
      <c r="M142" s="99">
        <v>0</v>
      </c>
      <c r="N142" s="95"/>
      <c r="O142" s="96"/>
      <c r="P142" s="96"/>
      <c r="Q142" s="96"/>
      <c r="R142" s="96"/>
      <c r="S142" s="96"/>
      <c r="T142" s="97"/>
      <c r="U142" s="101">
        <f t="shared" si="0"/>
        <v>0</v>
      </c>
      <c r="V142" s="47"/>
      <c r="W142" s="133">
        <f t="shared" si="1"/>
        <v>0</v>
      </c>
      <c r="X142" s="133">
        <f t="shared" si="2"/>
        <v>0</v>
      </c>
      <c r="Y142" s="133">
        <f t="shared" si="3"/>
        <v>0</v>
      </c>
      <c r="Z142" s="133">
        <f t="shared" si="4"/>
        <v>0</v>
      </c>
      <c r="AA142" s="60"/>
    </row>
    <row r="143" spans="1:27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 spans="1:27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 spans="1:27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 spans="1:27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 spans="1:27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 spans="1:27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 spans="1:27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 spans="1:27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 spans="1:27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 spans="1:27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 spans="1:27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 spans="1:27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 spans="1:27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 spans="1:27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 spans="1:27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 spans="1:27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 spans="1:27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 spans="1:27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 spans="1:27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 spans="1:27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 spans="1:27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 spans="1:27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 spans="1:27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 spans="1:27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 spans="1:27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 spans="1:27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 spans="1:27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 spans="1:27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 spans="1:27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 spans="1:27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 spans="1:27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 spans="1:27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 spans="1:27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 spans="1:27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 spans="1:27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 spans="1:27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 spans="1:27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 spans="1:27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 spans="1:27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 spans="1:27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 spans="1:27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 spans="1:27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 spans="1:27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 spans="1:27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 spans="1:27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 spans="1:27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 spans="1:27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 spans="1:27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 spans="1:27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 spans="1:27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 spans="1:27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 spans="1:27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 spans="1:27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 spans="1:27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 spans="1:27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 spans="1:27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 spans="1:27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 spans="1:27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 spans="1:27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 spans="1:27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 spans="1:27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 spans="1:27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 spans="1:27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 spans="1:27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 spans="1:27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 spans="1:27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 spans="1:27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 spans="1:27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 spans="1:27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 spans="1:27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 spans="1:27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 spans="1:27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 spans="1:27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 spans="1:27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 spans="1:27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 spans="1:27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 spans="1:27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 spans="1:27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 spans="1:27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 spans="1:27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 spans="1:27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 spans="1:27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 spans="1:27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 spans="1:27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 spans="1:27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 spans="1:27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 spans="1:27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 spans="1:27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 spans="1:27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 spans="1:27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 spans="1:27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 spans="1:27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 spans="1:27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 spans="1:27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 spans="1:27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 spans="1:27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 spans="1:27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 spans="1:27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 spans="1:27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 spans="1:27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 spans="1:27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 spans="1:27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 spans="1:27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 spans="1:27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 spans="1:27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 spans="1:27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 spans="1:27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 spans="1:27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 spans="1:27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 spans="1:27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 spans="1:27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 spans="1:27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 spans="1:2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 spans="1:27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 spans="1:27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 spans="1:27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 spans="1:27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 spans="1:27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 spans="1:27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 spans="1:27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 spans="1:27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 spans="1:27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 spans="1:27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 spans="1:27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 spans="1:27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 spans="1:27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 spans="1:27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 spans="1:27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 spans="1:27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 spans="1:27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 spans="1:27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 spans="1:27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 spans="1:27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 spans="1:27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 spans="1:27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 spans="1:27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 spans="1:27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 spans="1:27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 spans="1:27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 spans="1:27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 spans="1:27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 spans="1:27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 spans="1:27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 spans="1:27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 spans="1:27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 spans="1:27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 spans="1:27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 spans="1:27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 spans="1:27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 spans="1:27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 spans="1:27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 spans="1:27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 spans="1:2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 spans="1:27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 spans="1:27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 spans="1:27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 spans="1:27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 spans="1:27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 spans="1:27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 spans="1:27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 spans="1:27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 spans="1:27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 spans="1:27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 spans="1:27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 spans="1:27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 spans="1:27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 spans="1:27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 spans="1:27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 spans="1:27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 spans="1:27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 spans="1:27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 spans="1:27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 spans="1:2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 spans="1:27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 spans="1:27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 spans="1:27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 spans="1:27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 spans="1:27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 spans="1:27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 spans="1:27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 spans="1:27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 spans="1:27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 spans="1:27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 spans="1:27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 spans="1:27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 spans="1:27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 spans="1:27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 spans="1:27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 spans="1:27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 spans="1:27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 spans="1:27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 spans="1:27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 spans="1:27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 spans="1:27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 spans="1:27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 spans="1:27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 spans="1:27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 spans="1:27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 spans="1:27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 spans="1:27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 spans="1:27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 spans="1:27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 spans="1:27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 spans="1:27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 spans="1:27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 spans="1:27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 spans="1:27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 spans="1:27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 spans="1:27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 spans="1:27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 spans="1:27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 spans="1:27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 spans="1:27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 spans="1:27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 spans="1:27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 spans="1:27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 spans="1:27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 spans="1:27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 spans="1:27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 spans="1:27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 spans="1:27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 spans="1:27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 spans="1:27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 spans="1:27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 spans="1:27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 spans="1:27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 spans="1:27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 spans="1:27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 spans="1:27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 spans="1:27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 spans="1:27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 spans="1:27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 spans="1:27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 spans="1:27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 spans="1:27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 spans="1:27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 spans="1:27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 spans="1:27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 spans="1:27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 spans="1:27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 spans="1:27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 spans="1:27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 spans="1:27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 spans="1:27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 spans="1:27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 spans="1:27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 spans="1:27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 spans="1:27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 spans="1:27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 spans="1:27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 spans="1:27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 spans="1:27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 spans="1:27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 spans="1:27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 spans="1:27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 spans="1:27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 spans="1:27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 spans="1:27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 spans="1:27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 spans="1:27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 spans="1:27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 spans="1:27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 spans="1:27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 spans="1:27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 spans="1:27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 spans="1:27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 spans="1:27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 spans="1:27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 spans="1:27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 spans="1:27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 spans="1:27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 spans="1:27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 spans="1:27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 spans="1:27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 spans="1:27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 spans="1:27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 spans="1:27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 spans="1:27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 spans="1:27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 spans="1:27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 spans="1:27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 spans="1:27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 spans="1:27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 spans="1:27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 spans="1:27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 spans="1:27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 spans="1:27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 spans="1:27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 spans="1:27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 spans="1:27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 spans="1:27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 spans="1:27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 spans="1:27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 spans="1:27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 spans="1:27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 spans="1:27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 spans="1:27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 spans="1:27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 spans="1:27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 spans="1:27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 spans="1:27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 spans="1:27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 spans="1:27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 spans="1:27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 spans="1:27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 spans="1:27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 spans="1:27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 spans="1:27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 spans="1:27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 spans="1:27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 spans="1:27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 spans="1:27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 spans="1:27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 spans="1:27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 spans="1:27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 spans="1:27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 spans="1:27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 spans="1:27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 spans="1:27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spans="1:27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spans="1:27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 spans="1:27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 spans="1:27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spans="1:27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 spans="1:27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 spans="1:27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 spans="1:27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 spans="1:27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 spans="1:27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 spans="1:27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 spans="1:27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 spans="1:27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 spans="1:27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 spans="1:27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 spans="1:27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 spans="1:27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spans="1:27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 spans="1:27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 spans="1:27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 spans="1:27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 spans="1:27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 spans="1:27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 spans="1:27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 spans="1:27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 spans="1:27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 spans="1:27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 spans="1:27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 spans="1:27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 spans="1:27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spans="1:27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 spans="1:27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 spans="1:27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 spans="1:27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 spans="1:27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 spans="1:27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 spans="1:27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 spans="1:27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 spans="1:27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 spans="1:27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 spans="1:27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 spans="1:27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 spans="1:27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spans="1:27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 spans="1:27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 spans="1:27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 spans="1:27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 spans="1:27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 spans="1:27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 spans="1:27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 spans="1:27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 spans="1:27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 spans="1:27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 spans="1:27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 spans="1:27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 spans="1:27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spans="1:27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 spans="1:27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 spans="1:27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 spans="1:27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 spans="1:27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 spans="1:27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 spans="1:27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 spans="1:27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 spans="1:27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 spans="1:27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 spans="1:27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 spans="1:27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 spans="1:27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 spans="1:27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 spans="1:27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 spans="1:27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 spans="1:27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 spans="1:27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 spans="1:27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 spans="1:27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 spans="1:27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 spans="1:27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 spans="1:27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 spans="1:27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 spans="1:27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 spans="1:27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 spans="1:27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 spans="1:27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 spans="1:27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 spans="1:27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 spans="1:27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 spans="1:27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 spans="1:27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 spans="1:27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 spans="1:27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 spans="1:27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 spans="1:27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 spans="1:27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 spans="1:27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 spans="1:27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 spans="1:27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 spans="1:27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 spans="1:27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 spans="1:27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 spans="1:27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 spans="1:27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 spans="1:27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 spans="1:27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 spans="1:27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 spans="1:27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 spans="1:27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 spans="1:27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 spans="1:27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 spans="1:27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 spans="1:27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 spans="1:27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 spans="1:27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 spans="1:27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 spans="1:27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 spans="1:27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 spans="1:27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 spans="1:27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 spans="1:27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 spans="1:27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 spans="1:27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 spans="1:27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 spans="1:27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 spans="1:27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 spans="1:27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 spans="1:27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 spans="1:27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 spans="1:27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 spans="1:27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 spans="1:27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 spans="1:27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 spans="1:27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 spans="1:27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 spans="1:27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 spans="1:27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 spans="1:27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 spans="1:27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 spans="1:27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 spans="1:27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 spans="1:27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 spans="1:27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 spans="1:27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 spans="1:27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 spans="1:27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 spans="1:27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 spans="1:27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 spans="1:27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 spans="1:27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 spans="1:27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 spans="1:27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 spans="1:27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 spans="1:27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 spans="1:27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 spans="1:27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 spans="1:27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 spans="1:27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 spans="1:27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 spans="1:27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 spans="1:27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 spans="1:27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 spans="1:27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 spans="1:27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 spans="1:27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 spans="1:27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 spans="1:27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 spans="1:27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 spans="1:27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 spans="1:27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 spans="1:27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 spans="1:27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 spans="1:27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 spans="1:27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 spans="1:27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 spans="1:27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 spans="1:27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 spans="1:27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 spans="1:27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 spans="1:27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 spans="1:27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 spans="1:27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 spans="1:27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 spans="1:27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 spans="1:27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 spans="1:27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 spans="1:27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 spans="1:27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 spans="1:27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 spans="1:27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 spans="1:27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 spans="1:27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 spans="1:27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 spans="1:27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 spans="1:27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 spans="1:27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 spans="1:27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 spans="1:27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 spans="1:27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 spans="1:27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 spans="1:27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 spans="1:27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 spans="1:27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 spans="1:27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 spans="1:27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 spans="1:27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 spans="1:27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 spans="1:27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 spans="1:27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 spans="1:27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 spans="1:27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 spans="1:27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 spans="1:27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 spans="1:27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 spans="1:27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 spans="1:27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 spans="1:27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 spans="1:27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 spans="1:27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 spans="1:27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 spans="1:27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 spans="1:27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 spans="1:27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 spans="1:27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 spans="1:27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 spans="1:27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 spans="1:27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 spans="1:27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 spans="1:27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 spans="1:27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 spans="1:27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 spans="1:27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 spans="1:27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 spans="1:27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 spans="1:27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 spans="1:27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 spans="1:27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 spans="1:27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 spans="1:27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 spans="1:27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 spans="1:27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 spans="1:27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 spans="1:27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 spans="1:27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 spans="1:27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 spans="1:27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 spans="1:27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 spans="1:27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 spans="1:27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 spans="1:27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 spans="1:27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 spans="1:27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 spans="1:27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 spans="1:27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 spans="1:27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 spans="1:27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 spans="1:27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 spans="1:27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 spans="1:27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 spans="1:27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 spans="1:27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 spans="1:27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 spans="1:27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 spans="1:27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 spans="1:27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 spans="1:27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 spans="1:27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 spans="1:27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 spans="1:27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 spans="1:27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 spans="1:27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 spans="1:27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 spans="1:27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 spans="1:27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 spans="1:27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 spans="1:27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 spans="1:27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 spans="1:27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 spans="1:27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 spans="1:27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 spans="1:27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 spans="1:27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 spans="1:27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 spans="1:27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 spans="1:27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 spans="1:27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 spans="1:27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 spans="1:27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 spans="1:27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 spans="1:27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 spans="1:27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spans="1:27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spans="1:27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spans="1:27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 spans="1:27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 spans="1:27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 spans="1:27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 spans="1:27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 spans="1:27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 spans="1:27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 spans="1:27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 spans="1:27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 spans="1:27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 spans="1:27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 spans="1:27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 spans="1:27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spans="1:27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 spans="1:27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spans="1:27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 spans="1:27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 spans="1:27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 spans="1:27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 spans="1:27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 spans="1:27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 spans="1:27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 spans="1:27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 spans="1:27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 spans="1:27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 spans="1:27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 spans="1:27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 spans="1:27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 spans="1:27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 spans="1:27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 spans="1:27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 spans="1:27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 spans="1:27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 spans="1:27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 spans="1:27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 spans="1:27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 spans="1:27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 spans="1:27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 spans="1:27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 spans="1:27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 spans="1:27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 spans="1:27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 spans="1:27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 spans="1:27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 spans="1:27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 spans="1:27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 spans="1:27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 spans="1:27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 spans="1:27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 spans="1:27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 spans="1:27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 spans="1:27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 spans="1:27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 spans="1:27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 spans="1:27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 spans="1:27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 spans="1:27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 spans="1:27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 spans="1:27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 spans="1:27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 spans="1:27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 spans="1:27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 spans="1:27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 spans="1:27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 spans="1:27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 spans="1:27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 spans="1:27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 spans="1:27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 spans="1:27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 spans="1:27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 spans="1:27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 spans="1:27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 spans="1:27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 spans="1:27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 spans="1:27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 spans="1:27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 spans="1:27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 spans="1:27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 spans="1:27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 spans="1:27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 spans="1:27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 spans="1:27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 spans="1:27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 spans="1:27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 spans="1:27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 spans="1:27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 spans="1:27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 spans="1:27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 spans="1:27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 spans="1:27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 spans="1:27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 spans="1:27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 spans="1:27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 spans="1:27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 spans="1:27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 spans="1:27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 spans="1:27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 spans="1:27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 spans="1:27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 spans="1:27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 spans="1:27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 spans="1:27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 spans="1:27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 spans="1:27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 spans="1:27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 spans="1:27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 spans="1:27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 spans="1:27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 spans="1:27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 spans="1:27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 spans="1:27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 spans="1:27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 spans="1:27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 spans="1:27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 spans="1:27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 spans="1:27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 spans="1:27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 spans="1:27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 spans="1:27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 spans="1:27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 spans="1:27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 spans="1:27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 spans="1:27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 spans="1:27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 spans="1:27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 spans="1:27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 spans="1:27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 spans="1:27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 spans="1:27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 spans="1:27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 spans="1:27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 spans="1:27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 spans="1:27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 spans="1:27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 spans="1:27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 spans="1:27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 spans="1:27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 spans="1:27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 spans="1:27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 spans="1:27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 spans="1:27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 spans="1:27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 spans="1:27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 spans="1:27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 spans="1:27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 spans="1:27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 spans="1:27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 spans="1:27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 spans="1:27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 spans="1:27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 spans="1:27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 spans="1:27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 spans="1:27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 spans="1:27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 spans="1:27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 spans="1:27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 spans="1:27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 spans="1:27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 spans="1:27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 spans="1:27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 spans="1:27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 spans="1:27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 spans="1:27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 spans="1:27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 spans="1:27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 spans="1:27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 spans="1:27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 spans="1:27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spans="1:27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 spans="1:27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 spans="1:27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 spans="1:27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 spans="1:27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 spans="1:27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 spans="1:27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 spans="1:27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 spans="1:27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 spans="1:27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 spans="1:27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 spans="1:27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 spans="1:27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 spans="1:27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 spans="1:27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 spans="1:27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 spans="1:27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 spans="1:27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 spans="1:27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 spans="1:27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 spans="1:27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 spans="1:27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 spans="1:27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 spans="1:27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 spans="1:27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 spans="1:27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 spans="1:27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 spans="1:27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 spans="1:27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 spans="1:27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 spans="1:27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 spans="1:27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 spans="1:27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 spans="1:27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 spans="1:27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 spans="1:27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 spans="1:27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 spans="1:27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 spans="1:27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 spans="1:27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 spans="1:27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 spans="1:27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 spans="1:27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 spans="1:27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 spans="1:27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 spans="1:27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 spans="1:27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 spans="1:27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 spans="1:27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 spans="1:27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 spans="1:27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 spans="1:27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 spans="1:27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 spans="1:27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 spans="1:27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 spans="1:27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 spans="1:27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 spans="1:27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 spans="1:27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 spans="1:27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 spans="1:27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 spans="1:27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 spans="1:27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 spans="1:27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 spans="1:27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 spans="1:27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 spans="1:27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 spans="1:27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 spans="1:27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 spans="1:27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 spans="1:27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 spans="1:27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 spans="1:27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 spans="1:27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 spans="1:27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 spans="1:27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 spans="1:27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 spans="1:27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</sheetData>
  <mergeCells count="16">
    <mergeCell ref="G3:G4"/>
    <mergeCell ref="H3:H4"/>
    <mergeCell ref="Z3:Z4"/>
    <mergeCell ref="AA3:AA4"/>
    <mergeCell ref="I3:M3"/>
    <mergeCell ref="N3:T3"/>
    <mergeCell ref="U3:U4"/>
    <mergeCell ref="V3:V4"/>
    <mergeCell ref="W3:W4"/>
    <mergeCell ref="X3:X4"/>
    <mergeCell ref="Y3:Y4"/>
    <mergeCell ref="B3:B4"/>
    <mergeCell ref="C3:C4"/>
    <mergeCell ref="D3:D4"/>
    <mergeCell ref="E3:E4"/>
    <mergeCell ref="F3:F4"/>
  </mergeCells>
  <conditionalFormatting sqref="W5:W142">
    <cfRule type="colorScale" priority="1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X5:X142">
    <cfRule type="colorScale" priority="2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Y5:Y142">
    <cfRule type="colorScale" priority="3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Z5:Z142">
    <cfRule type="colorScale" priority="4">
      <colorScale>
        <cfvo type="min"/>
        <cfvo type="percent" val="90"/>
        <cfvo type="max"/>
        <color rgb="FFFFFFFF"/>
        <color rgb="FFFFFFFF"/>
        <color rgb="FF77DD77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A1001"/>
  <sheetViews>
    <sheetView workbookViewId="0">
      <pane ySplit="4" topLeftCell="A5" activePane="bottomLeft" state="frozen"/>
      <selection pane="bottomLeft" activeCell="B6" sqref="B6"/>
    </sheetView>
  </sheetViews>
  <sheetFormatPr defaultColWidth="12.625" defaultRowHeight="15" customHeight="1"/>
  <cols>
    <col min="1" max="1" width="3.5" customWidth="1"/>
    <col min="4" max="4" width="12.625" hidden="1"/>
    <col min="5" max="5" width="16.375" customWidth="1"/>
    <col min="7" max="7" width="5.5" customWidth="1"/>
    <col min="9" max="10" width="4.375" customWidth="1"/>
    <col min="11" max="11" width="4.125" customWidth="1"/>
    <col min="12" max="12" width="4.375" customWidth="1"/>
    <col min="13" max="13" width="7.5" customWidth="1"/>
    <col min="14" max="20" width="4.5" customWidth="1"/>
    <col min="21" max="21" width="7.625" customWidth="1"/>
    <col min="22" max="22" width="37.625" customWidth="1"/>
    <col min="23" max="26" width="7.625" customWidth="1"/>
    <col min="27" max="27" width="18.875" customWidth="1"/>
  </cols>
  <sheetData>
    <row r="1" spans="1:27" ht="15" customHeight="1">
      <c r="A1" s="47"/>
      <c r="B1" s="47"/>
      <c r="C1" s="47"/>
      <c r="D1" s="47"/>
      <c r="E1" s="47"/>
      <c r="F1" s="47"/>
      <c r="G1" s="47"/>
      <c r="H1" s="134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15" customHeight="1">
      <c r="A2" s="47"/>
      <c r="B2" s="47"/>
      <c r="C2" s="47"/>
      <c r="D2" s="47"/>
      <c r="E2" s="47"/>
      <c r="F2" s="47"/>
      <c r="G2" s="47"/>
      <c r="H2" s="134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5" customHeight="1">
      <c r="A3" s="48"/>
      <c r="B3" s="176" t="s">
        <v>111</v>
      </c>
      <c r="C3" s="176" t="s">
        <v>112</v>
      </c>
      <c r="D3" s="176" t="s">
        <v>113</v>
      </c>
      <c r="E3" s="176" t="s">
        <v>0</v>
      </c>
      <c r="F3" s="176" t="s">
        <v>106</v>
      </c>
      <c r="G3" s="176" t="s">
        <v>560</v>
      </c>
      <c r="H3" s="176" t="s">
        <v>117</v>
      </c>
      <c r="I3" s="179" t="s">
        <v>561</v>
      </c>
      <c r="J3" s="180"/>
      <c r="K3" s="180"/>
      <c r="L3" s="180"/>
      <c r="M3" s="181"/>
      <c r="N3" s="179" t="s">
        <v>562</v>
      </c>
      <c r="O3" s="180"/>
      <c r="P3" s="180"/>
      <c r="Q3" s="180"/>
      <c r="R3" s="180"/>
      <c r="S3" s="180"/>
      <c r="T3" s="181"/>
      <c r="U3" s="182" t="s">
        <v>563</v>
      </c>
      <c r="V3" s="178" t="s">
        <v>576</v>
      </c>
      <c r="W3" s="178" t="s">
        <v>577</v>
      </c>
      <c r="X3" s="178" t="s">
        <v>566</v>
      </c>
      <c r="Y3" s="178" t="s">
        <v>567</v>
      </c>
      <c r="Z3" s="178" t="s">
        <v>568</v>
      </c>
      <c r="AA3" s="178" t="s">
        <v>569</v>
      </c>
    </row>
    <row r="4" spans="1:27" ht="15" customHeight="1">
      <c r="A4" s="48"/>
      <c r="B4" s="177"/>
      <c r="C4" s="177"/>
      <c r="D4" s="177"/>
      <c r="E4" s="177"/>
      <c r="F4" s="177"/>
      <c r="G4" s="177"/>
      <c r="H4" s="177"/>
      <c r="I4" s="49">
        <v>1</v>
      </c>
      <c r="J4" s="49">
        <v>2</v>
      </c>
      <c r="K4" s="49">
        <v>3</v>
      </c>
      <c r="L4" s="49">
        <v>4</v>
      </c>
      <c r="M4" s="49" t="s">
        <v>6</v>
      </c>
      <c r="N4" s="49">
        <v>1</v>
      </c>
      <c r="O4" s="49">
        <v>2</v>
      </c>
      <c r="P4" s="49">
        <v>3</v>
      </c>
      <c r="Q4" s="49">
        <v>4</v>
      </c>
      <c r="R4" s="49">
        <v>5</v>
      </c>
      <c r="S4" s="49">
        <v>6</v>
      </c>
      <c r="T4" s="49">
        <v>7</v>
      </c>
      <c r="U4" s="177"/>
      <c r="V4" s="177"/>
      <c r="W4" s="177"/>
      <c r="X4" s="177"/>
      <c r="Y4" s="177"/>
      <c r="Z4" s="177"/>
      <c r="AA4" s="177"/>
    </row>
    <row r="5" spans="1:27" ht="15" customHeight="1">
      <c r="A5" s="47"/>
      <c r="B5" s="118" t="s">
        <v>423</v>
      </c>
      <c r="C5" s="119" t="s">
        <v>344</v>
      </c>
      <c r="D5" s="120" t="s">
        <v>227</v>
      </c>
      <c r="E5" s="118" t="s">
        <v>72</v>
      </c>
      <c r="F5" s="120" t="s">
        <v>12</v>
      </c>
      <c r="G5" s="118">
        <v>10</v>
      </c>
      <c r="H5" s="121" t="s">
        <v>121</v>
      </c>
      <c r="I5" s="118">
        <v>7</v>
      </c>
      <c r="J5" s="119">
        <v>7</v>
      </c>
      <c r="K5" s="119">
        <v>7</v>
      </c>
      <c r="L5" s="119">
        <v>7</v>
      </c>
      <c r="M5" s="122">
        <v>28</v>
      </c>
      <c r="N5" s="118"/>
      <c r="O5" s="119"/>
      <c r="P5" s="119"/>
      <c r="Q5" s="119"/>
      <c r="R5" s="119"/>
      <c r="S5" s="119"/>
      <c r="T5" s="120"/>
      <c r="U5" s="125">
        <f t="shared" ref="U5:U31" si="0">SUM(M5) + 2 * N5 + 2 * O5 + 3 * P5 + 4 * Q5 + 4 * R5 + 6 * S5 + 7 * T5</f>
        <v>28</v>
      </c>
      <c r="V5" s="58" t="s">
        <v>570</v>
      </c>
      <c r="W5" s="59">
        <f t="shared" ref="W5:W31" si="1">K5 + 0.5 * N5 * 2 + 0.8 * O5 * 2 + 0 + 0.9 * 4 * Q5 + 0.9 * 4 * R5</f>
        <v>7</v>
      </c>
      <c r="X5" s="59">
        <f t="shared" ref="X5:X31" si="2">I5 + S5 * 6 + 0.5 * T5 * 7</f>
        <v>7</v>
      </c>
      <c r="Y5" s="59">
        <f t="shared" ref="Y5:Y31" si="3">J5 + 0.5 * N5 * 2 + 0.5 * T5 * 7</f>
        <v>7</v>
      </c>
      <c r="Z5" s="59">
        <f t="shared" ref="Z5:Z31" si="4">L5 + 0.2 * O5 * 2 + 0.1 * 4 * Q5 + 0.1 * 4 * R5</f>
        <v>7</v>
      </c>
      <c r="AA5" s="60"/>
    </row>
    <row r="6" spans="1:27" ht="15" customHeight="1">
      <c r="A6" s="47"/>
      <c r="B6" s="106" t="s">
        <v>424</v>
      </c>
      <c r="C6" s="47" t="s">
        <v>425</v>
      </c>
      <c r="D6" s="107" t="s">
        <v>426</v>
      </c>
      <c r="E6" s="106" t="s">
        <v>72</v>
      </c>
      <c r="F6" s="107" t="s">
        <v>12</v>
      </c>
      <c r="G6" s="106">
        <v>10</v>
      </c>
      <c r="H6" s="108" t="s">
        <v>121</v>
      </c>
      <c r="I6" s="106">
        <v>7</v>
      </c>
      <c r="J6" s="47">
        <v>5</v>
      </c>
      <c r="K6" s="47">
        <v>0</v>
      </c>
      <c r="L6" s="47">
        <v>7</v>
      </c>
      <c r="M6" s="109">
        <v>19</v>
      </c>
      <c r="N6" s="106"/>
      <c r="O6" s="47"/>
      <c r="P6" s="58">
        <v>1</v>
      </c>
      <c r="Q6" s="47"/>
      <c r="R6" s="58">
        <v>1</v>
      </c>
      <c r="S6" s="47"/>
      <c r="T6" s="107"/>
      <c r="U6" s="110">
        <f t="shared" si="0"/>
        <v>26</v>
      </c>
      <c r="V6" s="47"/>
      <c r="W6" s="59">
        <f t="shared" si="1"/>
        <v>3.6</v>
      </c>
      <c r="X6" s="59">
        <f t="shared" si="2"/>
        <v>7</v>
      </c>
      <c r="Y6" s="59">
        <f t="shared" si="3"/>
        <v>5</v>
      </c>
      <c r="Z6" s="59">
        <f t="shared" si="4"/>
        <v>7.4</v>
      </c>
      <c r="AA6" s="60"/>
    </row>
    <row r="7" spans="1:27" ht="15" customHeight="1">
      <c r="A7" s="47"/>
      <c r="B7" s="111" t="s">
        <v>427</v>
      </c>
      <c r="C7" s="112" t="s">
        <v>354</v>
      </c>
      <c r="D7" s="113" t="s">
        <v>215</v>
      </c>
      <c r="E7" s="111" t="s">
        <v>72</v>
      </c>
      <c r="F7" s="113" t="s">
        <v>12</v>
      </c>
      <c r="G7" s="111">
        <v>10</v>
      </c>
      <c r="H7" s="114" t="s">
        <v>121</v>
      </c>
      <c r="I7" s="111">
        <v>7</v>
      </c>
      <c r="J7" s="112"/>
      <c r="K7" s="112">
        <v>0</v>
      </c>
      <c r="L7" s="112">
        <v>7</v>
      </c>
      <c r="M7" s="115">
        <v>14</v>
      </c>
      <c r="N7" s="131">
        <v>1</v>
      </c>
      <c r="O7" s="116">
        <v>1</v>
      </c>
      <c r="P7" s="116"/>
      <c r="Q7" s="116">
        <v>1</v>
      </c>
      <c r="R7" s="112"/>
      <c r="S7" s="112"/>
      <c r="T7" s="113"/>
      <c r="U7" s="117">
        <f t="shared" si="0"/>
        <v>22</v>
      </c>
      <c r="V7" s="47"/>
      <c r="W7" s="59">
        <f t="shared" si="1"/>
        <v>6.2</v>
      </c>
      <c r="X7" s="59">
        <f t="shared" si="2"/>
        <v>7</v>
      </c>
      <c r="Y7" s="59">
        <f t="shared" si="3"/>
        <v>1</v>
      </c>
      <c r="Z7" s="59">
        <f t="shared" si="4"/>
        <v>7.8000000000000007</v>
      </c>
      <c r="AA7" s="104" t="s">
        <v>573</v>
      </c>
    </row>
    <row r="8" spans="1:27" ht="15" customHeight="1">
      <c r="A8" s="47"/>
      <c r="B8" s="118" t="s">
        <v>428</v>
      </c>
      <c r="C8" s="119" t="s">
        <v>167</v>
      </c>
      <c r="D8" s="120" t="s">
        <v>215</v>
      </c>
      <c r="E8" s="118" t="s">
        <v>86</v>
      </c>
      <c r="F8" s="120" t="s">
        <v>12</v>
      </c>
      <c r="G8" s="118">
        <v>10</v>
      </c>
      <c r="H8" s="121" t="s">
        <v>121</v>
      </c>
      <c r="I8" s="118">
        <v>0</v>
      </c>
      <c r="J8" s="119">
        <v>7</v>
      </c>
      <c r="K8" s="119">
        <v>0</v>
      </c>
      <c r="L8" s="119"/>
      <c r="M8" s="122">
        <v>7</v>
      </c>
      <c r="N8" s="123">
        <v>1</v>
      </c>
      <c r="O8" s="119"/>
      <c r="P8" s="119"/>
      <c r="Q8" s="119"/>
      <c r="R8" s="119"/>
      <c r="S8" s="119"/>
      <c r="T8" s="129">
        <v>0</v>
      </c>
      <c r="U8" s="125">
        <f t="shared" si="0"/>
        <v>9</v>
      </c>
      <c r="V8" s="58" t="s">
        <v>570</v>
      </c>
      <c r="W8" s="59">
        <f t="shared" si="1"/>
        <v>1</v>
      </c>
      <c r="X8" s="59">
        <f t="shared" si="2"/>
        <v>0</v>
      </c>
      <c r="Y8" s="59">
        <f t="shared" si="3"/>
        <v>8</v>
      </c>
      <c r="Z8" s="59">
        <f t="shared" si="4"/>
        <v>0</v>
      </c>
      <c r="AA8" s="60"/>
    </row>
    <row r="9" spans="1:27" ht="15" customHeight="1">
      <c r="A9" s="47"/>
      <c r="B9" s="106" t="s">
        <v>429</v>
      </c>
      <c r="C9" s="47" t="s">
        <v>430</v>
      </c>
      <c r="D9" s="107" t="s">
        <v>215</v>
      </c>
      <c r="E9" s="106" t="s">
        <v>86</v>
      </c>
      <c r="F9" s="107" t="s">
        <v>12</v>
      </c>
      <c r="G9" s="106">
        <v>10</v>
      </c>
      <c r="H9" s="108" t="s">
        <v>121</v>
      </c>
      <c r="I9" s="106">
        <v>0</v>
      </c>
      <c r="J9" s="47">
        <v>5</v>
      </c>
      <c r="K9" s="47">
        <v>0</v>
      </c>
      <c r="L9" s="47"/>
      <c r="M9" s="109">
        <v>5</v>
      </c>
      <c r="N9" s="106"/>
      <c r="O9" s="58">
        <v>1</v>
      </c>
      <c r="P9" s="47"/>
      <c r="Q9" s="47"/>
      <c r="R9" s="47"/>
      <c r="S9" s="47"/>
      <c r="T9" s="107"/>
      <c r="U9" s="110">
        <f t="shared" si="0"/>
        <v>7</v>
      </c>
      <c r="V9" s="47"/>
      <c r="W9" s="59">
        <f t="shared" si="1"/>
        <v>1.6</v>
      </c>
      <c r="X9" s="59">
        <f t="shared" si="2"/>
        <v>0</v>
      </c>
      <c r="Y9" s="59">
        <f t="shared" si="3"/>
        <v>5</v>
      </c>
      <c r="Z9" s="59">
        <f t="shared" si="4"/>
        <v>0.4</v>
      </c>
      <c r="AA9" s="60"/>
    </row>
    <row r="10" spans="1:27" ht="15" customHeight="1">
      <c r="A10" s="47"/>
      <c r="B10" s="111" t="s">
        <v>431</v>
      </c>
      <c r="C10" s="112" t="s">
        <v>265</v>
      </c>
      <c r="D10" s="113" t="s">
        <v>130</v>
      </c>
      <c r="E10" s="111" t="s">
        <v>86</v>
      </c>
      <c r="F10" s="113" t="s">
        <v>12</v>
      </c>
      <c r="G10" s="111">
        <v>10</v>
      </c>
      <c r="H10" s="114" t="s">
        <v>121</v>
      </c>
      <c r="I10" s="111">
        <v>0</v>
      </c>
      <c r="J10" s="112"/>
      <c r="K10" s="112"/>
      <c r="L10" s="112">
        <v>1</v>
      </c>
      <c r="M10" s="115">
        <v>1</v>
      </c>
      <c r="N10" s="111"/>
      <c r="O10" s="112"/>
      <c r="P10" s="116">
        <v>0</v>
      </c>
      <c r="Q10" s="112"/>
      <c r="R10" s="112"/>
      <c r="S10" s="112"/>
      <c r="T10" s="113"/>
      <c r="U10" s="117">
        <f t="shared" si="0"/>
        <v>1</v>
      </c>
      <c r="V10" s="47"/>
      <c r="W10" s="59">
        <f t="shared" si="1"/>
        <v>0</v>
      </c>
      <c r="X10" s="59">
        <f t="shared" si="2"/>
        <v>0</v>
      </c>
      <c r="Y10" s="59">
        <f t="shared" si="3"/>
        <v>0</v>
      </c>
      <c r="Z10" s="59">
        <f t="shared" si="4"/>
        <v>1</v>
      </c>
      <c r="AA10" s="60"/>
    </row>
    <row r="11" spans="1:27" ht="15" customHeight="1">
      <c r="A11" s="47"/>
      <c r="B11" s="118" t="s">
        <v>482</v>
      </c>
      <c r="C11" s="119" t="s">
        <v>163</v>
      </c>
      <c r="D11" s="120" t="s">
        <v>157</v>
      </c>
      <c r="E11" s="118" t="s">
        <v>96</v>
      </c>
      <c r="F11" s="120" t="s">
        <v>12</v>
      </c>
      <c r="G11" s="118">
        <v>9</v>
      </c>
      <c r="H11" s="121" t="s">
        <v>121</v>
      </c>
      <c r="I11" s="118">
        <v>6</v>
      </c>
      <c r="J11" s="119">
        <v>0</v>
      </c>
      <c r="K11" s="119">
        <v>0</v>
      </c>
      <c r="L11" s="119">
        <v>1</v>
      </c>
      <c r="M11" s="122">
        <v>7</v>
      </c>
      <c r="N11" s="118"/>
      <c r="O11" s="119"/>
      <c r="P11" s="119"/>
      <c r="Q11" s="119"/>
      <c r="R11" s="119"/>
      <c r="S11" s="124">
        <v>0</v>
      </c>
      <c r="T11" s="120"/>
      <c r="U11" s="125">
        <f t="shared" si="0"/>
        <v>7</v>
      </c>
      <c r="V11" s="58" t="s">
        <v>570</v>
      </c>
      <c r="W11" s="59">
        <f t="shared" si="1"/>
        <v>0</v>
      </c>
      <c r="X11" s="59">
        <f t="shared" si="2"/>
        <v>6</v>
      </c>
      <c r="Y11" s="59">
        <f t="shared" si="3"/>
        <v>0</v>
      </c>
      <c r="Z11" s="59">
        <f t="shared" si="4"/>
        <v>1</v>
      </c>
      <c r="AA11" s="60"/>
    </row>
    <row r="12" spans="1:27" ht="15" customHeight="1">
      <c r="A12" s="47"/>
      <c r="B12" s="106" t="s">
        <v>483</v>
      </c>
      <c r="C12" s="47" t="s">
        <v>333</v>
      </c>
      <c r="D12" s="107" t="s">
        <v>361</v>
      </c>
      <c r="E12" s="106" t="s">
        <v>96</v>
      </c>
      <c r="F12" s="107" t="s">
        <v>12</v>
      </c>
      <c r="G12" s="106">
        <v>9</v>
      </c>
      <c r="H12" s="108" t="s">
        <v>121</v>
      </c>
      <c r="I12" s="106">
        <v>2</v>
      </c>
      <c r="J12" s="47">
        <v>0</v>
      </c>
      <c r="K12" s="47">
        <v>0</v>
      </c>
      <c r="L12" s="47">
        <v>1</v>
      </c>
      <c r="M12" s="109">
        <v>3</v>
      </c>
      <c r="N12" s="106"/>
      <c r="O12" s="47"/>
      <c r="P12" s="47"/>
      <c r="Q12" s="47"/>
      <c r="R12" s="47"/>
      <c r="S12" s="47"/>
      <c r="T12" s="107"/>
      <c r="U12" s="110">
        <f t="shared" si="0"/>
        <v>3</v>
      </c>
      <c r="V12" s="47"/>
      <c r="W12" s="59">
        <f t="shared" si="1"/>
        <v>0</v>
      </c>
      <c r="X12" s="59">
        <f t="shared" si="2"/>
        <v>2</v>
      </c>
      <c r="Y12" s="59">
        <f t="shared" si="3"/>
        <v>0</v>
      </c>
      <c r="Z12" s="59">
        <f t="shared" si="4"/>
        <v>1</v>
      </c>
      <c r="AA12" s="60"/>
    </row>
    <row r="13" spans="1:27" ht="15" customHeight="1">
      <c r="A13" s="47"/>
      <c r="B13" s="111" t="s">
        <v>484</v>
      </c>
      <c r="C13" s="112" t="s">
        <v>211</v>
      </c>
      <c r="D13" s="113" t="s">
        <v>485</v>
      </c>
      <c r="E13" s="111" t="s">
        <v>96</v>
      </c>
      <c r="F13" s="113" t="s">
        <v>12</v>
      </c>
      <c r="G13" s="111">
        <v>9</v>
      </c>
      <c r="H13" s="114" t="s">
        <v>121</v>
      </c>
      <c r="I13" s="111"/>
      <c r="J13" s="112"/>
      <c r="K13" s="112">
        <v>0</v>
      </c>
      <c r="L13" s="112">
        <v>0</v>
      </c>
      <c r="M13" s="115">
        <v>0</v>
      </c>
      <c r="N13" s="131">
        <v>1</v>
      </c>
      <c r="O13" s="116">
        <v>0</v>
      </c>
      <c r="P13" s="112"/>
      <c r="Q13" s="112"/>
      <c r="R13" s="112"/>
      <c r="S13" s="112"/>
      <c r="T13" s="113"/>
      <c r="U13" s="117">
        <f t="shared" si="0"/>
        <v>2</v>
      </c>
      <c r="V13" s="47"/>
      <c r="W13" s="59">
        <f t="shared" si="1"/>
        <v>1</v>
      </c>
      <c r="X13" s="59">
        <f t="shared" si="2"/>
        <v>0</v>
      </c>
      <c r="Y13" s="59">
        <f t="shared" si="3"/>
        <v>1</v>
      </c>
      <c r="Z13" s="59">
        <f t="shared" si="4"/>
        <v>0</v>
      </c>
      <c r="AA13" s="60"/>
    </row>
    <row r="14" spans="1:27" ht="15" customHeight="1">
      <c r="A14" s="47"/>
      <c r="B14" s="118" t="s">
        <v>435</v>
      </c>
      <c r="C14" s="119" t="s">
        <v>436</v>
      </c>
      <c r="D14" s="120" t="s">
        <v>215</v>
      </c>
      <c r="E14" s="118" t="s">
        <v>71</v>
      </c>
      <c r="F14" s="120" t="s">
        <v>19</v>
      </c>
      <c r="G14" s="118">
        <v>10</v>
      </c>
      <c r="H14" s="121" t="s">
        <v>217</v>
      </c>
      <c r="I14" s="118">
        <v>7</v>
      </c>
      <c r="J14" s="119">
        <v>7</v>
      </c>
      <c r="K14" s="119">
        <v>7</v>
      </c>
      <c r="L14" s="119"/>
      <c r="M14" s="122">
        <v>21</v>
      </c>
      <c r="N14" s="123">
        <v>1</v>
      </c>
      <c r="O14" s="119"/>
      <c r="P14" s="119"/>
      <c r="Q14" s="119"/>
      <c r="R14" s="124">
        <v>1</v>
      </c>
      <c r="S14" s="119"/>
      <c r="T14" s="129">
        <v>1</v>
      </c>
      <c r="U14" s="125">
        <f t="shared" si="0"/>
        <v>34</v>
      </c>
      <c r="V14" s="58" t="s">
        <v>570</v>
      </c>
      <c r="W14" s="59">
        <f t="shared" si="1"/>
        <v>11.6</v>
      </c>
      <c r="X14" s="59">
        <f t="shared" si="2"/>
        <v>10.5</v>
      </c>
      <c r="Y14" s="59">
        <f t="shared" si="3"/>
        <v>11.5</v>
      </c>
      <c r="Z14" s="59">
        <f t="shared" si="4"/>
        <v>0.4</v>
      </c>
      <c r="AA14" s="76" t="s">
        <v>578</v>
      </c>
    </row>
    <row r="15" spans="1:27" ht="15" customHeight="1">
      <c r="A15" s="47"/>
      <c r="B15" s="106" t="s">
        <v>437</v>
      </c>
      <c r="C15" s="47" t="s">
        <v>438</v>
      </c>
      <c r="D15" s="107" t="s">
        <v>236</v>
      </c>
      <c r="E15" s="106" t="s">
        <v>71</v>
      </c>
      <c r="F15" s="107" t="s">
        <v>19</v>
      </c>
      <c r="G15" s="106">
        <v>10</v>
      </c>
      <c r="H15" s="108" t="s">
        <v>158</v>
      </c>
      <c r="I15" s="106"/>
      <c r="J15" s="47">
        <v>0</v>
      </c>
      <c r="K15" s="47">
        <v>7</v>
      </c>
      <c r="L15" s="47">
        <v>1</v>
      </c>
      <c r="M15" s="109">
        <v>8</v>
      </c>
      <c r="N15" s="106"/>
      <c r="O15" s="58">
        <v>1</v>
      </c>
      <c r="P15" s="58">
        <v>1</v>
      </c>
      <c r="Q15" s="58">
        <v>1</v>
      </c>
      <c r="R15" s="47"/>
      <c r="S15" s="47"/>
      <c r="T15" s="107"/>
      <c r="U15" s="110">
        <f t="shared" si="0"/>
        <v>17</v>
      </c>
      <c r="V15" s="47"/>
      <c r="W15" s="59">
        <f t="shared" si="1"/>
        <v>12.2</v>
      </c>
      <c r="X15" s="59">
        <f t="shared" si="2"/>
        <v>0</v>
      </c>
      <c r="Y15" s="59">
        <f t="shared" si="3"/>
        <v>0</v>
      </c>
      <c r="Z15" s="59">
        <f t="shared" si="4"/>
        <v>1.7999999999999998</v>
      </c>
      <c r="AA15" s="76" t="s">
        <v>579</v>
      </c>
    </row>
    <row r="16" spans="1:27" ht="15" customHeight="1">
      <c r="A16" s="47"/>
      <c r="B16" s="111" t="s">
        <v>439</v>
      </c>
      <c r="C16" s="112" t="s">
        <v>167</v>
      </c>
      <c r="D16" s="113" t="s">
        <v>182</v>
      </c>
      <c r="E16" s="111" t="s">
        <v>71</v>
      </c>
      <c r="F16" s="113" t="s">
        <v>19</v>
      </c>
      <c r="G16" s="111">
        <v>10</v>
      </c>
      <c r="H16" s="114" t="s">
        <v>158</v>
      </c>
      <c r="I16" s="111"/>
      <c r="J16" s="112">
        <v>7</v>
      </c>
      <c r="K16" s="112">
        <v>0</v>
      </c>
      <c r="L16" s="112"/>
      <c r="M16" s="115">
        <v>7</v>
      </c>
      <c r="N16" s="111"/>
      <c r="O16" s="112"/>
      <c r="P16" s="112"/>
      <c r="Q16" s="112"/>
      <c r="R16" s="112"/>
      <c r="S16" s="116">
        <v>0</v>
      </c>
      <c r="T16" s="113"/>
      <c r="U16" s="117">
        <f t="shared" si="0"/>
        <v>7</v>
      </c>
      <c r="V16" s="47"/>
      <c r="W16" s="59">
        <f t="shared" si="1"/>
        <v>0</v>
      </c>
      <c r="X16" s="59">
        <f t="shared" si="2"/>
        <v>0</v>
      </c>
      <c r="Y16" s="59">
        <f t="shared" si="3"/>
        <v>7</v>
      </c>
      <c r="Z16" s="59">
        <f t="shared" si="4"/>
        <v>0</v>
      </c>
      <c r="AA16" s="60"/>
    </row>
    <row r="17" spans="1:27" ht="15" customHeight="1">
      <c r="A17" s="47"/>
      <c r="B17" s="80" t="s">
        <v>440</v>
      </c>
      <c r="C17" s="81" t="s">
        <v>333</v>
      </c>
      <c r="D17" s="82" t="s">
        <v>441</v>
      </c>
      <c r="E17" s="80" t="s">
        <v>77</v>
      </c>
      <c r="F17" s="82" t="s">
        <v>19</v>
      </c>
      <c r="G17" s="80">
        <v>10</v>
      </c>
      <c r="H17" s="83" t="s">
        <v>165</v>
      </c>
      <c r="I17" s="80">
        <v>7</v>
      </c>
      <c r="J17" s="81"/>
      <c r="K17" s="81"/>
      <c r="L17" s="81">
        <v>1</v>
      </c>
      <c r="M17" s="84">
        <v>8</v>
      </c>
      <c r="N17" s="80"/>
      <c r="O17" s="81"/>
      <c r="P17" s="81"/>
      <c r="Q17" s="81"/>
      <c r="R17" s="102">
        <v>1</v>
      </c>
      <c r="S17" s="81"/>
      <c r="T17" s="82"/>
      <c r="U17" s="86">
        <f t="shared" si="0"/>
        <v>12</v>
      </c>
      <c r="V17" s="135" t="s">
        <v>580</v>
      </c>
      <c r="W17" s="59">
        <f t="shared" si="1"/>
        <v>3.6</v>
      </c>
      <c r="X17" s="59">
        <f t="shared" si="2"/>
        <v>7</v>
      </c>
      <c r="Y17" s="59">
        <f t="shared" si="3"/>
        <v>0</v>
      </c>
      <c r="Z17" s="59">
        <f t="shared" si="4"/>
        <v>1.4</v>
      </c>
      <c r="AA17" s="60"/>
    </row>
    <row r="18" spans="1:27" ht="15" customHeight="1">
      <c r="A18" s="47"/>
      <c r="B18" s="136" t="s">
        <v>442</v>
      </c>
      <c r="C18" s="137" t="s">
        <v>177</v>
      </c>
      <c r="D18" s="138" t="s">
        <v>157</v>
      </c>
      <c r="E18" s="136" t="s">
        <v>77</v>
      </c>
      <c r="F18" s="138" t="s">
        <v>19</v>
      </c>
      <c r="G18" s="136">
        <v>11</v>
      </c>
      <c r="H18" s="139" t="s">
        <v>158</v>
      </c>
      <c r="I18" s="136">
        <v>0</v>
      </c>
      <c r="J18" s="137">
        <v>0</v>
      </c>
      <c r="K18" s="137">
        <v>0</v>
      </c>
      <c r="L18" s="137">
        <v>7</v>
      </c>
      <c r="M18" s="140">
        <v>7</v>
      </c>
      <c r="N18" s="136"/>
      <c r="O18" s="141">
        <v>1</v>
      </c>
      <c r="P18" s="141">
        <v>1</v>
      </c>
      <c r="Q18" s="137"/>
      <c r="R18" s="137"/>
      <c r="S18" s="137"/>
      <c r="T18" s="138"/>
      <c r="U18" s="142">
        <f t="shared" si="0"/>
        <v>12</v>
      </c>
      <c r="V18" s="143" t="s">
        <v>581</v>
      </c>
      <c r="W18" s="59">
        <f t="shared" si="1"/>
        <v>1.6</v>
      </c>
      <c r="X18" s="59">
        <f t="shared" si="2"/>
        <v>0</v>
      </c>
      <c r="Y18" s="59">
        <f t="shared" si="3"/>
        <v>0</v>
      </c>
      <c r="Z18" s="59">
        <f t="shared" si="4"/>
        <v>7.4</v>
      </c>
      <c r="AA18" s="60"/>
    </row>
    <row r="19" spans="1:27" ht="15" customHeight="1">
      <c r="A19" s="47"/>
      <c r="B19" s="95" t="s">
        <v>443</v>
      </c>
      <c r="C19" s="96" t="s">
        <v>153</v>
      </c>
      <c r="D19" s="97" t="s">
        <v>133</v>
      </c>
      <c r="E19" s="95" t="s">
        <v>77</v>
      </c>
      <c r="F19" s="97" t="s">
        <v>19</v>
      </c>
      <c r="G19" s="95">
        <v>10</v>
      </c>
      <c r="H19" s="98" t="s">
        <v>196</v>
      </c>
      <c r="I19" s="95">
        <v>0</v>
      </c>
      <c r="J19" s="96">
        <v>0</v>
      </c>
      <c r="K19" s="96">
        <v>0</v>
      </c>
      <c r="L19" s="96"/>
      <c r="M19" s="99">
        <v>0</v>
      </c>
      <c r="N19" s="100">
        <v>1</v>
      </c>
      <c r="O19" s="96"/>
      <c r="P19" s="96"/>
      <c r="Q19" s="96"/>
      <c r="R19" s="96"/>
      <c r="S19" s="96"/>
      <c r="T19" s="97"/>
      <c r="U19" s="101">
        <f t="shared" si="0"/>
        <v>2</v>
      </c>
      <c r="V19" s="47"/>
      <c r="W19" s="59">
        <f t="shared" si="1"/>
        <v>1</v>
      </c>
      <c r="X19" s="59">
        <f t="shared" si="2"/>
        <v>0</v>
      </c>
      <c r="Y19" s="59">
        <f t="shared" si="3"/>
        <v>1</v>
      </c>
      <c r="Z19" s="59">
        <f t="shared" si="4"/>
        <v>0</v>
      </c>
      <c r="AA19" s="60"/>
    </row>
    <row r="20" spans="1:27" ht="15" customHeight="1">
      <c r="A20" s="47"/>
      <c r="B20" s="118" t="s">
        <v>444</v>
      </c>
      <c r="C20" s="119" t="s">
        <v>263</v>
      </c>
      <c r="D20" s="120" t="s">
        <v>188</v>
      </c>
      <c r="E20" s="118" t="s">
        <v>80</v>
      </c>
      <c r="F20" s="120" t="s">
        <v>19</v>
      </c>
      <c r="G20" s="118">
        <v>9</v>
      </c>
      <c r="H20" s="121" t="s">
        <v>158</v>
      </c>
      <c r="I20" s="118">
        <v>0</v>
      </c>
      <c r="J20" s="119">
        <v>7</v>
      </c>
      <c r="K20" s="119">
        <v>7</v>
      </c>
      <c r="L20" s="119">
        <v>1</v>
      </c>
      <c r="M20" s="122">
        <v>15</v>
      </c>
      <c r="N20" s="123">
        <v>1</v>
      </c>
      <c r="O20" s="124">
        <v>1</v>
      </c>
      <c r="P20" s="124">
        <v>1</v>
      </c>
      <c r="Q20" s="119"/>
      <c r="R20" s="119"/>
      <c r="S20" s="119"/>
      <c r="T20" s="120"/>
      <c r="U20" s="125">
        <f t="shared" si="0"/>
        <v>22</v>
      </c>
      <c r="V20" s="58" t="s">
        <v>570</v>
      </c>
      <c r="W20" s="59">
        <f t="shared" si="1"/>
        <v>9.6</v>
      </c>
      <c r="X20" s="59">
        <f t="shared" si="2"/>
        <v>0</v>
      </c>
      <c r="Y20" s="59">
        <f t="shared" si="3"/>
        <v>8</v>
      </c>
      <c r="Z20" s="59">
        <f t="shared" si="4"/>
        <v>1.4</v>
      </c>
      <c r="AA20" s="60"/>
    </row>
    <row r="21" spans="1:27" ht="15" customHeight="1">
      <c r="A21" s="47"/>
      <c r="B21" s="106" t="s">
        <v>445</v>
      </c>
      <c r="C21" s="47" t="s">
        <v>149</v>
      </c>
      <c r="D21" s="107" t="s">
        <v>154</v>
      </c>
      <c r="E21" s="106" t="s">
        <v>80</v>
      </c>
      <c r="F21" s="107" t="s">
        <v>19</v>
      </c>
      <c r="G21" s="106">
        <v>10</v>
      </c>
      <c r="H21" s="108" t="s">
        <v>158</v>
      </c>
      <c r="I21" s="106">
        <v>0</v>
      </c>
      <c r="J21" s="47"/>
      <c r="K21" s="47">
        <v>7</v>
      </c>
      <c r="L21" s="47"/>
      <c r="M21" s="109">
        <v>7</v>
      </c>
      <c r="N21" s="106"/>
      <c r="O21" s="47"/>
      <c r="P21" s="47"/>
      <c r="Q21" s="47"/>
      <c r="R21" s="58">
        <v>1</v>
      </c>
      <c r="S21" s="47"/>
      <c r="T21" s="107"/>
      <c r="U21" s="110">
        <f t="shared" si="0"/>
        <v>11</v>
      </c>
      <c r="V21" s="47"/>
      <c r="W21" s="59">
        <f t="shared" si="1"/>
        <v>10.6</v>
      </c>
      <c r="X21" s="59">
        <f t="shared" si="2"/>
        <v>0</v>
      </c>
      <c r="Y21" s="59">
        <f t="shared" si="3"/>
        <v>0</v>
      </c>
      <c r="Z21" s="59">
        <f t="shared" si="4"/>
        <v>0.4</v>
      </c>
      <c r="AA21" s="60"/>
    </row>
    <row r="22" spans="1:27" ht="15" customHeight="1">
      <c r="A22" s="47"/>
      <c r="B22" s="111" t="s">
        <v>446</v>
      </c>
      <c r="C22" s="112" t="s">
        <v>243</v>
      </c>
      <c r="D22" s="113" t="s">
        <v>447</v>
      </c>
      <c r="E22" s="111" t="s">
        <v>80</v>
      </c>
      <c r="F22" s="113" t="s">
        <v>19</v>
      </c>
      <c r="G22" s="111">
        <v>9</v>
      </c>
      <c r="H22" s="114" t="s">
        <v>140</v>
      </c>
      <c r="I22" s="111">
        <v>0</v>
      </c>
      <c r="J22" s="112"/>
      <c r="K22" s="112"/>
      <c r="L22" s="112"/>
      <c r="M22" s="115">
        <v>0</v>
      </c>
      <c r="N22" s="111"/>
      <c r="O22" s="112"/>
      <c r="P22" s="112"/>
      <c r="Q22" s="112"/>
      <c r="R22" s="112"/>
      <c r="S22" s="112"/>
      <c r="T22" s="113"/>
      <c r="U22" s="117">
        <f t="shared" si="0"/>
        <v>0</v>
      </c>
      <c r="V22" s="47"/>
      <c r="W22" s="59">
        <f t="shared" si="1"/>
        <v>0</v>
      </c>
      <c r="X22" s="59">
        <f t="shared" si="2"/>
        <v>0</v>
      </c>
      <c r="Y22" s="59">
        <f t="shared" si="3"/>
        <v>0</v>
      </c>
      <c r="Z22" s="59">
        <f t="shared" si="4"/>
        <v>0</v>
      </c>
      <c r="AA22" s="60"/>
    </row>
    <row r="23" spans="1:27" ht="15" customHeight="1">
      <c r="A23" s="47"/>
      <c r="B23" s="106" t="s">
        <v>449</v>
      </c>
      <c r="C23" s="47" t="s">
        <v>450</v>
      </c>
      <c r="D23" s="107" t="s">
        <v>451</v>
      </c>
      <c r="E23" s="106" t="s">
        <v>70</v>
      </c>
      <c r="F23" s="107" t="s">
        <v>19</v>
      </c>
      <c r="G23" s="106">
        <v>11</v>
      </c>
      <c r="H23" s="108" t="s">
        <v>140</v>
      </c>
      <c r="I23" s="106">
        <v>7</v>
      </c>
      <c r="J23" s="47">
        <v>7</v>
      </c>
      <c r="K23" s="47">
        <v>7</v>
      </c>
      <c r="L23" s="47">
        <v>5</v>
      </c>
      <c r="M23" s="109">
        <v>26</v>
      </c>
      <c r="N23" s="106"/>
      <c r="O23" s="47"/>
      <c r="P23" s="47"/>
      <c r="Q23" s="47"/>
      <c r="R23" s="58">
        <v>1</v>
      </c>
      <c r="S23" s="58">
        <v>1</v>
      </c>
      <c r="T23" s="127">
        <v>1</v>
      </c>
      <c r="U23" s="110">
        <f t="shared" si="0"/>
        <v>43</v>
      </c>
      <c r="V23" s="58" t="s">
        <v>570</v>
      </c>
      <c r="W23" s="59">
        <f t="shared" si="1"/>
        <v>10.6</v>
      </c>
      <c r="X23" s="59">
        <f t="shared" si="2"/>
        <v>16.5</v>
      </c>
      <c r="Y23" s="59">
        <f t="shared" si="3"/>
        <v>10.5</v>
      </c>
      <c r="Z23" s="59">
        <f t="shared" si="4"/>
        <v>5.4</v>
      </c>
      <c r="AA23" s="76" t="s">
        <v>582</v>
      </c>
    </row>
    <row r="24" spans="1:27" ht="15" customHeight="1">
      <c r="A24" s="47"/>
      <c r="B24" s="106" t="s">
        <v>448</v>
      </c>
      <c r="C24" s="47" t="s">
        <v>146</v>
      </c>
      <c r="D24" s="107" t="s">
        <v>246</v>
      </c>
      <c r="E24" s="106" t="s">
        <v>70</v>
      </c>
      <c r="F24" s="107" t="s">
        <v>19</v>
      </c>
      <c r="G24" s="106">
        <v>9</v>
      </c>
      <c r="H24" s="108" t="s">
        <v>158</v>
      </c>
      <c r="I24" s="106">
        <v>7</v>
      </c>
      <c r="J24" s="47">
        <v>7</v>
      </c>
      <c r="K24" s="47">
        <v>7</v>
      </c>
      <c r="L24" s="47">
        <v>7</v>
      </c>
      <c r="M24" s="109">
        <v>28</v>
      </c>
      <c r="N24" s="126">
        <v>1</v>
      </c>
      <c r="O24" s="47"/>
      <c r="P24" s="58">
        <v>1</v>
      </c>
      <c r="Q24" s="47"/>
      <c r="R24" s="47"/>
      <c r="S24" s="47"/>
      <c r="T24" s="107"/>
      <c r="U24" s="110">
        <f t="shared" si="0"/>
        <v>33</v>
      </c>
      <c r="V24" s="47"/>
      <c r="W24" s="59">
        <f t="shared" si="1"/>
        <v>8</v>
      </c>
      <c r="X24" s="59">
        <f t="shared" si="2"/>
        <v>7</v>
      </c>
      <c r="Y24" s="59">
        <f t="shared" si="3"/>
        <v>8</v>
      </c>
      <c r="Z24" s="59">
        <f t="shared" si="4"/>
        <v>7</v>
      </c>
      <c r="AA24" s="60"/>
    </row>
    <row r="25" spans="1:27" ht="15" customHeight="1">
      <c r="A25" s="47"/>
      <c r="B25" s="111" t="s">
        <v>452</v>
      </c>
      <c r="C25" s="112" t="s">
        <v>132</v>
      </c>
      <c r="D25" s="113" t="s">
        <v>127</v>
      </c>
      <c r="E25" s="111" t="s">
        <v>70</v>
      </c>
      <c r="F25" s="113" t="s">
        <v>19</v>
      </c>
      <c r="G25" s="111">
        <v>9</v>
      </c>
      <c r="H25" s="114" t="s">
        <v>453</v>
      </c>
      <c r="I25" s="111">
        <v>0</v>
      </c>
      <c r="J25" s="112">
        <v>7</v>
      </c>
      <c r="K25" s="112">
        <v>7</v>
      </c>
      <c r="L25" s="112">
        <v>0</v>
      </c>
      <c r="M25" s="115">
        <v>14</v>
      </c>
      <c r="N25" s="111"/>
      <c r="O25" s="116">
        <v>1</v>
      </c>
      <c r="P25" s="112"/>
      <c r="Q25" s="116">
        <v>1</v>
      </c>
      <c r="R25" s="112"/>
      <c r="S25" s="112"/>
      <c r="T25" s="113"/>
      <c r="U25" s="117">
        <f t="shared" si="0"/>
        <v>20</v>
      </c>
      <c r="V25" s="47"/>
      <c r="W25" s="59">
        <f t="shared" si="1"/>
        <v>12.2</v>
      </c>
      <c r="X25" s="59">
        <f t="shared" si="2"/>
        <v>0</v>
      </c>
      <c r="Y25" s="59">
        <f t="shared" si="3"/>
        <v>7</v>
      </c>
      <c r="Z25" s="59">
        <f t="shared" si="4"/>
        <v>0.8</v>
      </c>
      <c r="AA25" s="76" t="s">
        <v>579</v>
      </c>
    </row>
    <row r="26" spans="1:27" ht="15" customHeight="1">
      <c r="A26" s="47"/>
      <c r="B26" s="106" t="s">
        <v>322</v>
      </c>
      <c r="C26" s="47" t="s">
        <v>436</v>
      </c>
      <c r="D26" s="107" t="s">
        <v>127</v>
      </c>
      <c r="E26" s="106" t="s">
        <v>99</v>
      </c>
      <c r="F26" s="107" t="s">
        <v>19</v>
      </c>
      <c r="G26" s="106">
        <v>9</v>
      </c>
      <c r="H26" s="108" t="s">
        <v>158</v>
      </c>
      <c r="I26" s="106">
        <v>0</v>
      </c>
      <c r="J26" s="47"/>
      <c r="K26" s="47">
        <v>0</v>
      </c>
      <c r="L26" s="47"/>
      <c r="M26" s="109">
        <v>0</v>
      </c>
      <c r="N26" s="106"/>
      <c r="O26" s="47"/>
      <c r="P26" s="58">
        <v>1</v>
      </c>
      <c r="Q26" s="58"/>
      <c r="R26" s="47"/>
      <c r="S26" s="58">
        <v>0</v>
      </c>
      <c r="T26" s="107"/>
      <c r="U26" s="110">
        <f t="shared" si="0"/>
        <v>3</v>
      </c>
      <c r="V26" s="58" t="s">
        <v>570</v>
      </c>
      <c r="W26" s="59">
        <f t="shared" si="1"/>
        <v>0</v>
      </c>
      <c r="X26" s="59">
        <f t="shared" si="2"/>
        <v>0</v>
      </c>
      <c r="Y26" s="59">
        <f t="shared" si="3"/>
        <v>0</v>
      </c>
      <c r="Z26" s="59">
        <f t="shared" si="4"/>
        <v>0</v>
      </c>
      <c r="AA26" s="60"/>
    </row>
    <row r="27" spans="1:27" ht="15" customHeight="1">
      <c r="A27" s="47"/>
      <c r="B27" s="106" t="s">
        <v>454</v>
      </c>
      <c r="C27" s="47" t="s">
        <v>455</v>
      </c>
      <c r="D27" s="107" t="s">
        <v>147</v>
      </c>
      <c r="E27" s="106" t="s">
        <v>99</v>
      </c>
      <c r="F27" s="107" t="s">
        <v>19</v>
      </c>
      <c r="G27" s="106">
        <v>9</v>
      </c>
      <c r="H27" s="108" t="s">
        <v>158</v>
      </c>
      <c r="I27" s="106">
        <v>0</v>
      </c>
      <c r="J27" s="47"/>
      <c r="K27" s="47">
        <v>0</v>
      </c>
      <c r="L27" s="47"/>
      <c r="M27" s="109">
        <v>0</v>
      </c>
      <c r="N27" s="126">
        <v>1</v>
      </c>
      <c r="O27" s="47"/>
      <c r="P27" s="47"/>
      <c r="Q27" s="47"/>
      <c r="R27" s="47"/>
      <c r="S27" s="47"/>
      <c r="T27" s="107"/>
      <c r="U27" s="110">
        <f t="shared" si="0"/>
        <v>2</v>
      </c>
      <c r="V27" s="47"/>
      <c r="W27" s="59">
        <f t="shared" si="1"/>
        <v>1</v>
      </c>
      <c r="X27" s="59">
        <f t="shared" si="2"/>
        <v>0</v>
      </c>
      <c r="Y27" s="59">
        <f t="shared" si="3"/>
        <v>1</v>
      </c>
      <c r="Z27" s="59">
        <f t="shared" si="4"/>
        <v>0</v>
      </c>
      <c r="AA27" s="60"/>
    </row>
    <row r="28" spans="1:27" ht="15" customHeight="1">
      <c r="A28" s="47"/>
      <c r="B28" s="111" t="s">
        <v>456</v>
      </c>
      <c r="C28" s="112" t="s">
        <v>369</v>
      </c>
      <c r="D28" s="113" t="s">
        <v>457</v>
      </c>
      <c r="E28" s="111" t="s">
        <v>99</v>
      </c>
      <c r="F28" s="113" t="s">
        <v>19</v>
      </c>
      <c r="G28" s="111">
        <v>11</v>
      </c>
      <c r="H28" s="114" t="s">
        <v>458</v>
      </c>
      <c r="I28" s="111">
        <v>0</v>
      </c>
      <c r="J28" s="112">
        <v>0</v>
      </c>
      <c r="K28" s="112">
        <v>0</v>
      </c>
      <c r="L28" s="112"/>
      <c r="M28" s="115">
        <v>0</v>
      </c>
      <c r="N28" s="111"/>
      <c r="O28" s="116">
        <v>1</v>
      </c>
      <c r="P28" s="112"/>
      <c r="Q28" s="112"/>
      <c r="R28" s="112"/>
      <c r="S28" s="112"/>
      <c r="T28" s="113"/>
      <c r="U28" s="117">
        <f t="shared" si="0"/>
        <v>2</v>
      </c>
      <c r="V28" s="47"/>
      <c r="W28" s="59">
        <f t="shared" si="1"/>
        <v>1.6</v>
      </c>
      <c r="X28" s="59">
        <f t="shared" si="2"/>
        <v>0</v>
      </c>
      <c r="Y28" s="59">
        <f t="shared" si="3"/>
        <v>0</v>
      </c>
      <c r="Z28" s="59">
        <f t="shared" si="4"/>
        <v>0.4</v>
      </c>
      <c r="AA28" s="60"/>
    </row>
    <row r="29" spans="1:27" ht="24">
      <c r="A29" s="47"/>
      <c r="B29" s="144" t="s">
        <v>459</v>
      </c>
      <c r="C29" s="145" t="s">
        <v>267</v>
      </c>
      <c r="D29" s="146" t="s">
        <v>127</v>
      </c>
      <c r="E29" s="144" t="s">
        <v>103</v>
      </c>
      <c r="F29" s="146" t="s">
        <v>19</v>
      </c>
      <c r="G29" s="144">
        <v>9</v>
      </c>
      <c r="H29" s="147" t="s">
        <v>151</v>
      </c>
      <c r="I29" s="144"/>
      <c r="J29" s="145"/>
      <c r="K29" s="145">
        <v>0</v>
      </c>
      <c r="L29" s="145"/>
      <c r="M29" s="148">
        <v>0</v>
      </c>
      <c r="N29" s="149">
        <v>0</v>
      </c>
      <c r="O29" s="145"/>
      <c r="P29" s="150">
        <v>0</v>
      </c>
      <c r="Q29" s="145"/>
      <c r="R29" s="145"/>
      <c r="S29" s="145"/>
      <c r="T29" s="146"/>
      <c r="U29" s="151">
        <f t="shared" si="0"/>
        <v>0</v>
      </c>
      <c r="V29" s="152" t="s">
        <v>583</v>
      </c>
      <c r="W29" s="59">
        <f t="shared" si="1"/>
        <v>0</v>
      </c>
      <c r="X29" s="59">
        <f t="shared" si="2"/>
        <v>0</v>
      </c>
      <c r="Y29" s="59">
        <f t="shared" si="3"/>
        <v>0</v>
      </c>
      <c r="Z29" s="59">
        <f t="shared" si="4"/>
        <v>0</v>
      </c>
      <c r="AA29" s="153"/>
    </row>
    <row r="30" spans="1:27" ht="24">
      <c r="A30" s="47"/>
      <c r="B30" s="87" t="s">
        <v>460</v>
      </c>
      <c r="C30" s="88" t="s">
        <v>461</v>
      </c>
      <c r="D30" s="89" t="s">
        <v>422</v>
      </c>
      <c r="E30" s="87" t="s">
        <v>103</v>
      </c>
      <c r="F30" s="89" t="s">
        <v>19</v>
      </c>
      <c r="G30" s="87">
        <v>10</v>
      </c>
      <c r="H30" s="90" t="s">
        <v>158</v>
      </c>
      <c r="I30" s="87"/>
      <c r="J30" s="88">
        <v>0</v>
      </c>
      <c r="K30" s="88">
        <v>0</v>
      </c>
      <c r="L30" s="88"/>
      <c r="M30" s="91">
        <v>0</v>
      </c>
      <c r="N30" s="87"/>
      <c r="O30" s="93">
        <v>0</v>
      </c>
      <c r="P30" s="88"/>
      <c r="Q30" s="88"/>
      <c r="R30" s="93">
        <v>0</v>
      </c>
      <c r="S30" s="88"/>
      <c r="T30" s="89"/>
      <c r="U30" s="94">
        <f t="shared" si="0"/>
        <v>0</v>
      </c>
      <c r="V30" s="152" t="s">
        <v>584</v>
      </c>
      <c r="W30" s="59">
        <f t="shared" si="1"/>
        <v>0</v>
      </c>
      <c r="X30" s="59">
        <f t="shared" si="2"/>
        <v>0</v>
      </c>
      <c r="Y30" s="59">
        <f t="shared" si="3"/>
        <v>0</v>
      </c>
      <c r="Z30" s="59">
        <f t="shared" si="4"/>
        <v>0</v>
      </c>
      <c r="AA30" s="153"/>
    </row>
    <row r="31" spans="1:27">
      <c r="A31" s="47"/>
      <c r="B31" s="87" t="s">
        <v>462</v>
      </c>
      <c r="C31" s="88" t="s">
        <v>177</v>
      </c>
      <c r="D31" s="89" t="s">
        <v>124</v>
      </c>
      <c r="E31" s="87" t="s">
        <v>103</v>
      </c>
      <c r="F31" s="89" t="s">
        <v>19</v>
      </c>
      <c r="G31" s="87">
        <v>11</v>
      </c>
      <c r="H31" s="90" t="s">
        <v>144</v>
      </c>
      <c r="I31" s="87"/>
      <c r="J31" s="88">
        <v>0</v>
      </c>
      <c r="K31" s="88"/>
      <c r="L31" s="88"/>
      <c r="M31" s="91">
        <v>0</v>
      </c>
      <c r="N31" s="87"/>
      <c r="O31" s="93">
        <v>0</v>
      </c>
      <c r="P31" s="88"/>
      <c r="Q31" s="88"/>
      <c r="R31" s="88"/>
      <c r="S31" s="88"/>
      <c r="T31" s="89"/>
      <c r="U31" s="94">
        <f t="shared" si="0"/>
        <v>0</v>
      </c>
      <c r="V31" s="58" t="s">
        <v>585</v>
      </c>
      <c r="W31" s="59">
        <f t="shared" si="1"/>
        <v>0</v>
      </c>
      <c r="X31" s="59">
        <f t="shared" si="2"/>
        <v>0</v>
      </c>
      <c r="Y31" s="59">
        <f t="shared" si="3"/>
        <v>0</v>
      </c>
      <c r="Z31" s="59">
        <f t="shared" si="4"/>
        <v>0</v>
      </c>
      <c r="AA31" s="153"/>
    </row>
    <row r="32" spans="1:27" ht="60">
      <c r="A32" s="47"/>
      <c r="B32" s="87"/>
      <c r="C32" s="88"/>
      <c r="D32" s="89"/>
      <c r="E32" s="87"/>
      <c r="F32" s="89"/>
      <c r="G32" s="87"/>
      <c r="H32" s="90"/>
      <c r="I32" s="87"/>
      <c r="J32" s="88"/>
      <c r="K32" s="88"/>
      <c r="L32" s="88"/>
      <c r="M32" s="91"/>
      <c r="N32" s="87"/>
      <c r="O32" s="93"/>
      <c r="P32" s="88"/>
      <c r="Q32" s="88"/>
      <c r="R32" s="88"/>
      <c r="S32" s="88"/>
      <c r="T32" s="89"/>
      <c r="U32" s="94"/>
      <c r="V32" s="152" t="s">
        <v>586</v>
      </c>
      <c r="W32" s="59"/>
      <c r="X32" s="59"/>
      <c r="Y32" s="59"/>
      <c r="Z32" s="59"/>
      <c r="AA32" s="153"/>
    </row>
    <row r="33" spans="1:27">
      <c r="A33" s="47"/>
      <c r="B33" s="118" t="s">
        <v>419</v>
      </c>
      <c r="C33" s="119" t="s">
        <v>265</v>
      </c>
      <c r="D33" s="120" t="s">
        <v>182</v>
      </c>
      <c r="E33" s="118" t="s">
        <v>83</v>
      </c>
      <c r="F33" s="120" t="s">
        <v>26</v>
      </c>
      <c r="G33" s="118">
        <v>11</v>
      </c>
      <c r="H33" s="121" t="s">
        <v>223</v>
      </c>
      <c r="I33" s="118">
        <v>7</v>
      </c>
      <c r="J33" s="119"/>
      <c r="K33" s="119">
        <v>0</v>
      </c>
      <c r="L33" s="119">
        <v>7</v>
      </c>
      <c r="M33" s="122">
        <v>14</v>
      </c>
      <c r="N33" s="118"/>
      <c r="O33" s="119"/>
      <c r="P33" s="124">
        <v>1</v>
      </c>
      <c r="Q33" s="119"/>
      <c r="R33" s="124">
        <v>1</v>
      </c>
      <c r="S33" s="119"/>
      <c r="T33" s="120"/>
      <c r="U33" s="125">
        <f t="shared" ref="U33:U113" si="5">SUM(M33) + 2 * N33 + 2 * O33 + 3 * P33 + 4 * Q33 + 4 * R33 + 6 * S33 + 7 * T33</f>
        <v>21</v>
      </c>
      <c r="V33" s="152"/>
      <c r="W33" s="59">
        <f t="shared" ref="W33:W113" si="6">K33 + 0.5 * N33 * 2 + 0.8 * O33 * 2 + 0 + 0.9 * 4 * Q33 + 0.9 * 4 * R33</f>
        <v>3.6</v>
      </c>
      <c r="X33" s="59">
        <f t="shared" ref="X33:X113" si="7">I33 + S33 * 6 + 0.5 * T33 * 7</f>
        <v>7</v>
      </c>
      <c r="Y33" s="59">
        <f t="shared" ref="Y33:Y113" si="8">J33 + 0.5 * N33 * 2 + 0.5 * T33 * 7</f>
        <v>0</v>
      </c>
      <c r="Z33" s="59">
        <f t="shared" ref="Z33:Z113" si="9">L33 + 0.2 * O33 * 2 + 0.1 * 4 * Q33 + 0.1 * 4 * R33</f>
        <v>7.4</v>
      </c>
      <c r="AA33" s="60"/>
    </row>
    <row r="34" spans="1:27">
      <c r="A34" s="47"/>
      <c r="B34" s="106" t="s">
        <v>420</v>
      </c>
      <c r="C34" s="47" t="s">
        <v>267</v>
      </c>
      <c r="D34" s="107" t="s">
        <v>254</v>
      </c>
      <c r="E34" s="106" t="s">
        <v>83</v>
      </c>
      <c r="F34" s="107" t="s">
        <v>26</v>
      </c>
      <c r="G34" s="106">
        <v>11</v>
      </c>
      <c r="H34" s="108" t="s">
        <v>223</v>
      </c>
      <c r="I34" s="106">
        <v>0</v>
      </c>
      <c r="J34" s="47">
        <v>0</v>
      </c>
      <c r="K34" s="47"/>
      <c r="L34" s="47"/>
      <c r="M34" s="109">
        <v>0</v>
      </c>
      <c r="N34" s="106"/>
      <c r="O34" s="58">
        <v>1</v>
      </c>
      <c r="P34" s="47"/>
      <c r="Q34" s="47"/>
      <c r="R34" s="47"/>
      <c r="S34" s="47"/>
      <c r="T34" s="107"/>
      <c r="U34" s="110">
        <f t="shared" si="5"/>
        <v>2</v>
      </c>
      <c r="V34" s="152"/>
      <c r="W34" s="59">
        <f t="shared" si="6"/>
        <v>1.6</v>
      </c>
      <c r="X34" s="59">
        <f t="shared" si="7"/>
        <v>0</v>
      </c>
      <c r="Y34" s="59">
        <f t="shared" si="8"/>
        <v>0</v>
      </c>
      <c r="Z34" s="59">
        <f t="shared" si="9"/>
        <v>0.4</v>
      </c>
      <c r="AA34" s="60"/>
    </row>
    <row r="35" spans="1:27">
      <c r="A35" s="47"/>
      <c r="B35" s="111" t="s">
        <v>421</v>
      </c>
      <c r="C35" s="112" t="s">
        <v>187</v>
      </c>
      <c r="D35" s="113" t="s">
        <v>422</v>
      </c>
      <c r="E35" s="111" t="s">
        <v>83</v>
      </c>
      <c r="F35" s="113" t="s">
        <v>26</v>
      </c>
      <c r="G35" s="111">
        <v>11</v>
      </c>
      <c r="H35" s="114" t="s">
        <v>223</v>
      </c>
      <c r="I35" s="111">
        <v>0</v>
      </c>
      <c r="J35" s="112"/>
      <c r="K35" s="112"/>
      <c r="L35" s="112">
        <v>0</v>
      </c>
      <c r="M35" s="115">
        <v>0</v>
      </c>
      <c r="N35" s="131">
        <v>1</v>
      </c>
      <c r="O35" s="112"/>
      <c r="P35" s="112"/>
      <c r="Q35" s="112"/>
      <c r="R35" s="112"/>
      <c r="S35" s="112"/>
      <c r="T35" s="113"/>
      <c r="U35" s="117">
        <f t="shared" si="5"/>
        <v>2</v>
      </c>
      <c r="V35" s="47"/>
      <c r="W35" s="59">
        <f t="shared" si="6"/>
        <v>1</v>
      </c>
      <c r="X35" s="59">
        <f t="shared" si="7"/>
        <v>0</v>
      </c>
      <c r="Y35" s="59">
        <f t="shared" si="8"/>
        <v>1</v>
      </c>
      <c r="Z35" s="59">
        <f t="shared" si="9"/>
        <v>0</v>
      </c>
      <c r="AA35" s="60"/>
    </row>
    <row r="36" spans="1:27">
      <c r="A36" s="47"/>
      <c r="B36" s="118" t="s">
        <v>433</v>
      </c>
      <c r="C36" s="119" t="s">
        <v>129</v>
      </c>
      <c r="D36" s="120" t="s">
        <v>133</v>
      </c>
      <c r="E36" s="118" t="s">
        <v>102</v>
      </c>
      <c r="F36" s="120" t="s">
        <v>26</v>
      </c>
      <c r="G36" s="118">
        <v>10</v>
      </c>
      <c r="H36" s="121" t="s">
        <v>223</v>
      </c>
      <c r="I36" s="118"/>
      <c r="J36" s="119"/>
      <c r="K36" s="119">
        <v>0</v>
      </c>
      <c r="L36" s="119"/>
      <c r="M36" s="122">
        <v>0</v>
      </c>
      <c r="N36" s="123">
        <v>1</v>
      </c>
      <c r="O36" s="119"/>
      <c r="P36" s="119"/>
      <c r="Q36" s="119"/>
      <c r="R36" s="119"/>
      <c r="S36" s="119"/>
      <c r="T36" s="120"/>
      <c r="U36" s="125">
        <f t="shared" si="5"/>
        <v>2</v>
      </c>
      <c r="V36" s="58" t="s">
        <v>570</v>
      </c>
      <c r="W36" s="59">
        <f t="shared" si="6"/>
        <v>1</v>
      </c>
      <c r="X36" s="59">
        <f t="shared" si="7"/>
        <v>0</v>
      </c>
      <c r="Y36" s="59">
        <f t="shared" si="8"/>
        <v>1</v>
      </c>
      <c r="Z36" s="59">
        <f t="shared" si="9"/>
        <v>0</v>
      </c>
      <c r="AA36" s="60"/>
    </row>
    <row r="37" spans="1:27">
      <c r="A37" s="47"/>
      <c r="B37" s="106" t="s">
        <v>432</v>
      </c>
      <c r="C37" s="47" t="s">
        <v>167</v>
      </c>
      <c r="D37" s="107" t="s">
        <v>182</v>
      </c>
      <c r="E37" s="106" t="s">
        <v>102</v>
      </c>
      <c r="F37" s="107" t="s">
        <v>26</v>
      </c>
      <c r="G37" s="106">
        <v>10</v>
      </c>
      <c r="H37" s="108" t="s">
        <v>223</v>
      </c>
      <c r="I37" s="106">
        <v>0</v>
      </c>
      <c r="J37" s="47"/>
      <c r="K37" s="47"/>
      <c r="L37" s="47"/>
      <c r="M37" s="109">
        <v>0</v>
      </c>
      <c r="N37" s="106"/>
      <c r="O37" s="47"/>
      <c r="P37" s="47"/>
      <c r="Q37" s="47"/>
      <c r="R37" s="47"/>
      <c r="S37" s="58">
        <v>0</v>
      </c>
      <c r="T37" s="107"/>
      <c r="U37" s="110">
        <f t="shared" si="5"/>
        <v>0</v>
      </c>
      <c r="V37" s="47"/>
      <c r="W37" s="59">
        <f t="shared" si="6"/>
        <v>0</v>
      </c>
      <c r="X37" s="59">
        <f t="shared" si="7"/>
        <v>0</v>
      </c>
      <c r="Y37" s="59">
        <f t="shared" si="8"/>
        <v>0</v>
      </c>
      <c r="Z37" s="59">
        <f t="shared" si="9"/>
        <v>0</v>
      </c>
      <c r="AA37" s="60"/>
    </row>
    <row r="38" spans="1:27">
      <c r="A38" s="47"/>
      <c r="B38" s="111" t="s">
        <v>434</v>
      </c>
      <c r="C38" s="112" t="s">
        <v>163</v>
      </c>
      <c r="D38" s="113" t="s">
        <v>393</v>
      </c>
      <c r="E38" s="111" t="s">
        <v>102</v>
      </c>
      <c r="F38" s="113" t="s">
        <v>26</v>
      </c>
      <c r="G38" s="111">
        <v>10</v>
      </c>
      <c r="H38" s="114" t="s">
        <v>223</v>
      </c>
      <c r="I38" s="111"/>
      <c r="J38" s="112">
        <v>0</v>
      </c>
      <c r="K38" s="112"/>
      <c r="L38" s="112"/>
      <c r="M38" s="115">
        <v>0</v>
      </c>
      <c r="N38" s="111"/>
      <c r="O38" s="112"/>
      <c r="P38" s="112"/>
      <c r="Q38" s="112"/>
      <c r="R38" s="112"/>
      <c r="S38" s="112"/>
      <c r="T38" s="113"/>
      <c r="U38" s="117">
        <f t="shared" si="5"/>
        <v>0</v>
      </c>
      <c r="V38" s="47"/>
      <c r="W38" s="59">
        <f t="shared" si="6"/>
        <v>0</v>
      </c>
      <c r="X38" s="59">
        <f t="shared" si="7"/>
        <v>0</v>
      </c>
      <c r="Y38" s="59">
        <f t="shared" si="8"/>
        <v>0</v>
      </c>
      <c r="Z38" s="59">
        <f t="shared" si="9"/>
        <v>0</v>
      </c>
      <c r="AA38" s="60"/>
    </row>
    <row r="39" spans="1:27">
      <c r="A39" s="47"/>
      <c r="B39" s="106" t="s">
        <v>463</v>
      </c>
      <c r="C39" s="47" t="s">
        <v>351</v>
      </c>
      <c r="D39" s="107" t="s">
        <v>182</v>
      </c>
      <c r="E39" s="106" t="s">
        <v>85</v>
      </c>
      <c r="F39" s="107" t="s">
        <v>64</v>
      </c>
      <c r="G39" s="106">
        <v>10</v>
      </c>
      <c r="H39" s="108" t="s">
        <v>400</v>
      </c>
      <c r="I39" s="126">
        <v>6</v>
      </c>
      <c r="J39" s="47">
        <v>0</v>
      </c>
      <c r="K39" s="58">
        <v>7</v>
      </c>
      <c r="L39" s="47"/>
      <c r="M39" s="154">
        <v>13</v>
      </c>
      <c r="N39" s="106"/>
      <c r="O39" s="47"/>
      <c r="P39" s="47"/>
      <c r="Q39" s="47"/>
      <c r="R39" s="47"/>
      <c r="S39" s="47"/>
      <c r="T39" s="107"/>
      <c r="U39" s="110">
        <f t="shared" si="5"/>
        <v>13</v>
      </c>
      <c r="V39" s="58" t="s">
        <v>570</v>
      </c>
      <c r="W39" s="59">
        <f t="shared" si="6"/>
        <v>7</v>
      </c>
      <c r="X39" s="59">
        <f t="shared" si="7"/>
        <v>6</v>
      </c>
      <c r="Y39" s="59">
        <f t="shared" si="8"/>
        <v>0</v>
      </c>
      <c r="Z39" s="59">
        <f t="shared" si="9"/>
        <v>0</v>
      </c>
      <c r="AA39" s="60"/>
    </row>
    <row r="40" spans="1:27">
      <c r="A40" s="47"/>
      <c r="B40" s="106" t="s">
        <v>465</v>
      </c>
      <c r="C40" s="47" t="s">
        <v>272</v>
      </c>
      <c r="D40" s="107" t="s">
        <v>466</v>
      </c>
      <c r="E40" s="106" t="s">
        <v>85</v>
      </c>
      <c r="F40" s="107" t="s">
        <v>64</v>
      </c>
      <c r="G40" s="106">
        <v>9</v>
      </c>
      <c r="H40" s="108" t="s">
        <v>400</v>
      </c>
      <c r="I40" s="106">
        <v>0</v>
      </c>
      <c r="J40" s="47"/>
      <c r="K40" s="47">
        <v>0</v>
      </c>
      <c r="L40" s="47"/>
      <c r="M40" s="109">
        <v>0</v>
      </c>
      <c r="N40" s="126">
        <v>1</v>
      </c>
      <c r="O40" s="58">
        <v>1</v>
      </c>
      <c r="P40" s="47"/>
      <c r="Q40" s="47"/>
      <c r="R40" s="47"/>
      <c r="S40" s="47"/>
      <c r="T40" s="107"/>
      <c r="U40" s="110">
        <f t="shared" si="5"/>
        <v>4</v>
      </c>
      <c r="V40" s="58"/>
      <c r="W40" s="59">
        <f t="shared" si="6"/>
        <v>2.6</v>
      </c>
      <c r="X40" s="59">
        <f t="shared" si="7"/>
        <v>0</v>
      </c>
      <c r="Y40" s="59">
        <f t="shared" si="8"/>
        <v>1</v>
      </c>
      <c r="Z40" s="59">
        <f t="shared" si="9"/>
        <v>0.4</v>
      </c>
      <c r="AA40" s="60"/>
    </row>
    <row r="41" spans="1:27">
      <c r="A41" s="47"/>
      <c r="B41" s="111" t="s">
        <v>464</v>
      </c>
      <c r="C41" s="112" t="s">
        <v>248</v>
      </c>
      <c r="D41" s="113" t="s">
        <v>124</v>
      </c>
      <c r="E41" s="111" t="s">
        <v>85</v>
      </c>
      <c r="F41" s="113" t="s">
        <v>64</v>
      </c>
      <c r="G41" s="111">
        <v>11</v>
      </c>
      <c r="H41" s="114" t="s">
        <v>400</v>
      </c>
      <c r="I41" s="111">
        <v>0</v>
      </c>
      <c r="J41" s="112"/>
      <c r="K41" s="112">
        <v>0</v>
      </c>
      <c r="L41" s="112"/>
      <c r="M41" s="115">
        <v>0</v>
      </c>
      <c r="N41" s="111"/>
      <c r="O41" s="112"/>
      <c r="P41" s="112"/>
      <c r="Q41" s="112"/>
      <c r="R41" s="112"/>
      <c r="S41" s="112"/>
      <c r="T41" s="113"/>
      <c r="U41" s="117">
        <f t="shared" si="5"/>
        <v>0</v>
      </c>
      <c r="V41" s="47"/>
      <c r="W41" s="59">
        <f t="shared" si="6"/>
        <v>0</v>
      </c>
      <c r="X41" s="59">
        <f t="shared" si="7"/>
        <v>0</v>
      </c>
      <c r="Y41" s="59">
        <f t="shared" si="8"/>
        <v>0</v>
      </c>
      <c r="Z41" s="59">
        <f t="shared" si="9"/>
        <v>0</v>
      </c>
      <c r="AA41" s="60"/>
    </row>
    <row r="42" spans="1:27">
      <c r="A42" s="47"/>
      <c r="B42" s="106" t="s">
        <v>467</v>
      </c>
      <c r="C42" s="47" t="s">
        <v>333</v>
      </c>
      <c r="D42" s="107" t="s">
        <v>157</v>
      </c>
      <c r="E42" s="106" t="s">
        <v>75</v>
      </c>
      <c r="F42" s="107" t="s">
        <v>64</v>
      </c>
      <c r="G42" s="106">
        <v>10</v>
      </c>
      <c r="H42" s="108" t="s">
        <v>400</v>
      </c>
      <c r="I42" s="106"/>
      <c r="J42" s="47">
        <v>7</v>
      </c>
      <c r="K42" s="47">
        <v>7</v>
      </c>
      <c r="L42" s="47">
        <v>7</v>
      </c>
      <c r="M42" s="109">
        <v>21</v>
      </c>
      <c r="N42" s="106"/>
      <c r="O42" s="47"/>
      <c r="P42" s="58">
        <v>1</v>
      </c>
      <c r="Q42" s="47"/>
      <c r="R42" s="58">
        <v>1</v>
      </c>
      <c r="S42" s="47"/>
      <c r="T42" s="107"/>
      <c r="U42" s="110">
        <f t="shared" si="5"/>
        <v>28</v>
      </c>
      <c r="V42" s="58" t="s">
        <v>570</v>
      </c>
      <c r="W42" s="59">
        <f t="shared" si="6"/>
        <v>10.6</v>
      </c>
      <c r="X42" s="59">
        <f t="shared" si="7"/>
        <v>0</v>
      </c>
      <c r="Y42" s="59">
        <f t="shared" si="8"/>
        <v>7</v>
      </c>
      <c r="Z42" s="59">
        <f t="shared" si="9"/>
        <v>7.4</v>
      </c>
      <c r="AA42" s="60"/>
    </row>
    <row r="43" spans="1:27">
      <c r="A43" s="47"/>
      <c r="B43" s="106" t="s">
        <v>470</v>
      </c>
      <c r="C43" s="47" t="s">
        <v>374</v>
      </c>
      <c r="D43" s="107" t="s">
        <v>241</v>
      </c>
      <c r="E43" s="106" t="s">
        <v>75</v>
      </c>
      <c r="F43" s="107" t="s">
        <v>205</v>
      </c>
      <c r="G43" s="106">
        <v>9</v>
      </c>
      <c r="H43" s="108" t="s">
        <v>471</v>
      </c>
      <c r="I43" s="106">
        <v>0</v>
      </c>
      <c r="J43" s="47">
        <v>0</v>
      </c>
      <c r="K43" s="47">
        <v>0</v>
      </c>
      <c r="L43" s="47"/>
      <c r="M43" s="109">
        <v>0</v>
      </c>
      <c r="N43" s="106"/>
      <c r="O43" s="58">
        <v>1</v>
      </c>
      <c r="P43" s="47"/>
      <c r="Q43" s="47"/>
      <c r="R43" s="47"/>
      <c r="S43" s="47"/>
      <c r="T43" s="107"/>
      <c r="U43" s="110">
        <f t="shared" si="5"/>
        <v>2</v>
      </c>
      <c r="V43" s="47"/>
      <c r="W43" s="59">
        <f t="shared" si="6"/>
        <v>1.6</v>
      </c>
      <c r="X43" s="59">
        <f t="shared" si="7"/>
        <v>0</v>
      </c>
      <c r="Y43" s="59">
        <f t="shared" si="8"/>
        <v>0</v>
      </c>
      <c r="Z43" s="59">
        <f t="shared" si="9"/>
        <v>0.4</v>
      </c>
      <c r="AA43" s="60"/>
    </row>
    <row r="44" spans="1:27">
      <c r="A44" s="47"/>
      <c r="B44" s="111" t="s">
        <v>468</v>
      </c>
      <c r="C44" s="112" t="s">
        <v>243</v>
      </c>
      <c r="D44" s="113" t="s">
        <v>246</v>
      </c>
      <c r="E44" s="111" t="s">
        <v>75</v>
      </c>
      <c r="F44" s="113" t="s">
        <v>469</v>
      </c>
      <c r="G44" s="111">
        <v>10</v>
      </c>
      <c r="H44" s="114" t="s">
        <v>151</v>
      </c>
      <c r="I44" s="111">
        <v>0</v>
      </c>
      <c r="J44" s="112">
        <v>7</v>
      </c>
      <c r="K44" s="112">
        <v>0</v>
      </c>
      <c r="L44" s="112">
        <v>0</v>
      </c>
      <c r="M44" s="115">
        <v>7</v>
      </c>
      <c r="N44" s="131">
        <v>1</v>
      </c>
      <c r="O44" s="112"/>
      <c r="P44" s="112"/>
      <c r="Q44" s="112"/>
      <c r="R44" s="112"/>
      <c r="S44" s="112"/>
      <c r="T44" s="113"/>
      <c r="U44" s="117">
        <f t="shared" si="5"/>
        <v>9</v>
      </c>
      <c r="V44" s="47"/>
      <c r="W44" s="59">
        <f t="shared" si="6"/>
        <v>1</v>
      </c>
      <c r="X44" s="59">
        <f t="shared" si="7"/>
        <v>0</v>
      </c>
      <c r="Y44" s="59">
        <f t="shared" si="8"/>
        <v>8</v>
      </c>
      <c r="Z44" s="59">
        <f t="shared" si="9"/>
        <v>0</v>
      </c>
      <c r="AA44" s="60"/>
    </row>
    <row r="45" spans="1:27">
      <c r="A45" s="47"/>
      <c r="B45" s="118" t="s">
        <v>472</v>
      </c>
      <c r="C45" s="119" t="s">
        <v>167</v>
      </c>
      <c r="D45" s="120" t="s">
        <v>127</v>
      </c>
      <c r="E45" s="118" t="s">
        <v>74</v>
      </c>
      <c r="F45" s="120" t="s">
        <v>64</v>
      </c>
      <c r="G45" s="118">
        <v>9</v>
      </c>
      <c r="H45" s="121" t="s">
        <v>151</v>
      </c>
      <c r="I45" s="118">
        <v>7</v>
      </c>
      <c r="J45" s="119">
        <v>7</v>
      </c>
      <c r="K45" s="119">
        <v>6</v>
      </c>
      <c r="L45" s="119"/>
      <c r="M45" s="122">
        <v>20</v>
      </c>
      <c r="N45" s="118"/>
      <c r="O45" s="124">
        <v>1</v>
      </c>
      <c r="P45" s="119"/>
      <c r="Q45" s="124"/>
      <c r="R45" s="124">
        <v>1</v>
      </c>
      <c r="S45" s="119"/>
      <c r="T45" s="120"/>
      <c r="U45" s="125">
        <f t="shared" si="5"/>
        <v>26</v>
      </c>
      <c r="V45" s="58" t="s">
        <v>570</v>
      </c>
      <c r="W45" s="59">
        <f t="shared" si="6"/>
        <v>11.2</v>
      </c>
      <c r="X45" s="59">
        <f t="shared" si="7"/>
        <v>7</v>
      </c>
      <c r="Y45" s="59">
        <f t="shared" si="8"/>
        <v>7</v>
      </c>
      <c r="Z45" s="59">
        <f t="shared" si="9"/>
        <v>0.8</v>
      </c>
      <c r="AA45" s="60"/>
    </row>
    <row r="46" spans="1:27">
      <c r="A46" s="47"/>
      <c r="B46" s="106" t="s">
        <v>473</v>
      </c>
      <c r="C46" s="47" t="s">
        <v>231</v>
      </c>
      <c r="D46" s="107" t="s">
        <v>474</v>
      </c>
      <c r="E46" s="106" t="s">
        <v>74</v>
      </c>
      <c r="F46" s="107" t="s">
        <v>64</v>
      </c>
      <c r="G46" s="106">
        <v>10</v>
      </c>
      <c r="H46" s="108" t="s">
        <v>400</v>
      </c>
      <c r="I46" s="106">
        <v>7</v>
      </c>
      <c r="J46" s="47">
        <v>7</v>
      </c>
      <c r="K46" s="47">
        <v>0</v>
      </c>
      <c r="L46" s="47"/>
      <c r="M46" s="109">
        <v>14</v>
      </c>
      <c r="N46" s="106"/>
      <c r="O46" s="47"/>
      <c r="P46" s="58">
        <v>1</v>
      </c>
      <c r="Q46" s="47"/>
      <c r="R46" s="47"/>
      <c r="S46" s="58">
        <v>0</v>
      </c>
      <c r="T46" s="107"/>
      <c r="U46" s="110">
        <f t="shared" si="5"/>
        <v>17</v>
      </c>
      <c r="V46" s="47"/>
      <c r="W46" s="59">
        <f t="shared" si="6"/>
        <v>0</v>
      </c>
      <c r="X46" s="59">
        <f t="shared" si="7"/>
        <v>7</v>
      </c>
      <c r="Y46" s="59">
        <f t="shared" si="8"/>
        <v>7</v>
      </c>
      <c r="Z46" s="59">
        <f t="shared" si="9"/>
        <v>0</v>
      </c>
      <c r="AA46" s="60"/>
    </row>
    <row r="47" spans="1:27">
      <c r="A47" s="47"/>
      <c r="B47" s="111" t="s">
        <v>475</v>
      </c>
      <c r="C47" s="112" t="s">
        <v>333</v>
      </c>
      <c r="D47" s="113" t="s">
        <v>273</v>
      </c>
      <c r="E47" s="111" t="s">
        <v>74</v>
      </c>
      <c r="F47" s="113" t="s">
        <v>64</v>
      </c>
      <c r="G47" s="111">
        <v>10</v>
      </c>
      <c r="H47" s="114" t="s">
        <v>400</v>
      </c>
      <c r="I47" s="111">
        <v>0</v>
      </c>
      <c r="J47" s="112">
        <v>0</v>
      </c>
      <c r="K47" s="112"/>
      <c r="L47" s="112"/>
      <c r="M47" s="115">
        <v>0</v>
      </c>
      <c r="N47" s="131">
        <v>1</v>
      </c>
      <c r="O47" s="112"/>
      <c r="P47" s="112"/>
      <c r="Q47" s="112"/>
      <c r="R47" s="112"/>
      <c r="S47" s="112"/>
      <c r="T47" s="113"/>
      <c r="U47" s="117">
        <f t="shared" si="5"/>
        <v>2</v>
      </c>
      <c r="V47" s="47"/>
      <c r="W47" s="59">
        <f t="shared" si="6"/>
        <v>1</v>
      </c>
      <c r="X47" s="59">
        <f t="shared" si="7"/>
        <v>0</v>
      </c>
      <c r="Y47" s="59">
        <f t="shared" si="8"/>
        <v>1</v>
      </c>
      <c r="Z47" s="59">
        <f t="shared" si="9"/>
        <v>0</v>
      </c>
      <c r="AA47" s="60"/>
    </row>
    <row r="48" spans="1:27">
      <c r="A48" s="47"/>
      <c r="B48" s="118" t="s">
        <v>476</v>
      </c>
      <c r="C48" s="119" t="s">
        <v>119</v>
      </c>
      <c r="D48" s="120" t="s">
        <v>157</v>
      </c>
      <c r="E48" s="118" t="s">
        <v>97</v>
      </c>
      <c r="F48" s="120" t="s">
        <v>32</v>
      </c>
      <c r="G48" s="118">
        <v>10</v>
      </c>
      <c r="H48" s="121" t="s">
        <v>175</v>
      </c>
      <c r="I48" s="118">
        <v>0</v>
      </c>
      <c r="J48" s="119">
        <v>0</v>
      </c>
      <c r="K48" s="119">
        <v>0</v>
      </c>
      <c r="L48" s="119">
        <v>0</v>
      </c>
      <c r="M48" s="122">
        <v>0</v>
      </c>
      <c r="N48" s="123">
        <v>1</v>
      </c>
      <c r="O48" s="119"/>
      <c r="P48" s="124">
        <v>1</v>
      </c>
      <c r="Q48" s="119"/>
      <c r="R48" s="119"/>
      <c r="S48" s="119"/>
      <c r="T48" s="120"/>
      <c r="U48" s="125">
        <f t="shared" si="5"/>
        <v>5</v>
      </c>
      <c r="V48" s="58" t="s">
        <v>570</v>
      </c>
      <c r="W48" s="59">
        <f t="shared" si="6"/>
        <v>1</v>
      </c>
      <c r="X48" s="59">
        <f t="shared" si="7"/>
        <v>0</v>
      </c>
      <c r="Y48" s="59">
        <f t="shared" si="8"/>
        <v>1</v>
      </c>
      <c r="Z48" s="59">
        <f t="shared" si="9"/>
        <v>0</v>
      </c>
      <c r="AA48" s="60"/>
    </row>
    <row r="49" spans="1:27">
      <c r="A49" s="47"/>
      <c r="B49" s="106" t="s">
        <v>477</v>
      </c>
      <c r="C49" s="47" t="s">
        <v>438</v>
      </c>
      <c r="D49" s="107" t="s">
        <v>139</v>
      </c>
      <c r="E49" s="106" t="s">
        <v>97</v>
      </c>
      <c r="F49" s="107" t="s">
        <v>32</v>
      </c>
      <c r="G49" s="106">
        <v>9</v>
      </c>
      <c r="H49" s="108" t="s">
        <v>175</v>
      </c>
      <c r="I49" s="106">
        <v>0</v>
      </c>
      <c r="J49" s="47">
        <v>0</v>
      </c>
      <c r="K49" s="47">
        <v>0</v>
      </c>
      <c r="L49" s="47">
        <v>0</v>
      </c>
      <c r="M49" s="109">
        <v>0</v>
      </c>
      <c r="N49" s="106"/>
      <c r="O49" s="58">
        <v>0</v>
      </c>
      <c r="P49" s="58">
        <v>0</v>
      </c>
      <c r="Q49" s="47"/>
      <c r="R49" s="47"/>
      <c r="S49" s="47"/>
      <c r="T49" s="107"/>
      <c r="U49" s="110">
        <f t="shared" si="5"/>
        <v>0</v>
      </c>
      <c r="V49" s="47"/>
      <c r="W49" s="59">
        <f t="shared" si="6"/>
        <v>0</v>
      </c>
      <c r="X49" s="59">
        <f t="shared" si="7"/>
        <v>0</v>
      </c>
      <c r="Y49" s="59">
        <f t="shared" si="8"/>
        <v>0</v>
      </c>
      <c r="Z49" s="59">
        <f t="shared" si="9"/>
        <v>0</v>
      </c>
      <c r="AA49" s="60"/>
    </row>
    <row r="50" spans="1:27">
      <c r="A50" s="47"/>
      <c r="B50" s="111" t="s">
        <v>478</v>
      </c>
      <c r="C50" s="112" t="s">
        <v>248</v>
      </c>
      <c r="D50" s="113" t="s">
        <v>174</v>
      </c>
      <c r="E50" s="111" t="s">
        <v>97</v>
      </c>
      <c r="F50" s="113" t="s">
        <v>32</v>
      </c>
      <c r="G50" s="111">
        <v>9</v>
      </c>
      <c r="H50" s="114" t="s">
        <v>175</v>
      </c>
      <c r="I50" s="111">
        <v>0</v>
      </c>
      <c r="J50" s="112">
        <v>0</v>
      </c>
      <c r="K50" s="112">
        <v>0</v>
      </c>
      <c r="L50" s="112">
        <v>0</v>
      </c>
      <c r="M50" s="115">
        <v>0</v>
      </c>
      <c r="N50" s="111"/>
      <c r="O50" s="116">
        <v>0</v>
      </c>
      <c r="P50" s="112"/>
      <c r="Q50" s="116">
        <v>0</v>
      </c>
      <c r="R50" s="112"/>
      <c r="S50" s="112"/>
      <c r="T50" s="113"/>
      <c r="U50" s="117">
        <f t="shared" si="5"/>
        <v>0</v>
      </c>
      <c r="V50" s="47"/>
      <c r="W50" s="59">
        <f t="shared" si="6"/>
        <v>0</v>
      </c>
      <c r="X50" s="59">
        <f t="shared" si="7"/>
        <v>0</v>
      </c>
      <c r="Y50" s="59">
        <f t="shared" si="8"/>
        <v>0</v>
      </c>
      <c r="Z50" s="59">
        <f t="shared" si="9"/>
        <v>0</v>
      </c>
      <c r="AA50" s="60"/>
    </row>
    <row r="51" spans="1:27">
      <c r="A51" s="47"/>
      <c r="B51" s="118" t="s">
        <v>481</v>
      </c>
      <c r="C51" s="119" t="s">
        <v>163</v>
      </c>
      <c r="D51" s="120" t="s">
        <v>312</v>
      </c>
      <c r="E51" s="118" t="s">
        <v>101</v>
      </c>
      <c r="F51" s="120" t="s">
        <v>32</v>
      </c>
      <c r="G51" s="118">
        <v>10</v>
      </c>
      <c r="H51" s="121" t="s">
        <v>175</v>
      </c>
      <c r="I51" s="118">
        <v>0</v>
      </c>
      <c r="J51" s="119"/>
      <c r="K51" s="119">
        <v>0</v>
      </c>
      <c r="L51" s="119"/>
      <c r="M51" s="122">
        <v>0</v>
      </c>
      <c r="N51" s="123">
        <v>1</v>
      </c>
      <c r="O51" s="119"/>
      <c r="P51" s="119"/>
      <c r="Q51" s="119"/>
      <c r="R51" s="119"/>
      <c r="S51" s="119"/>
      <c r="T51" s="120"/>
      <c r="U51" s="125">
        <f t="shared" si="5"/>
        <v>2</v>
      </c>
      <c r="V51" s="58" t="s">
        <v>570</v>
      </c>
      <c r="W51" s="59">
        <f t="shared" si="6"/>
        <v>1</v>
      </c>
      <c r="X51" s="59">
        <f t="shared" si="7"/>
        <v>0</v>
      </c>
      <c r="Y51" s="59">
        <f t="shared" si="8"/>
        <v>1</v>
      </c>
      <c r="Z51" s="59">
        <f t="shared" si="9"/>
        <v>0</v>
      </c>
      <c r="AA51" s="60"/>
    </row>
    <row r="52" spans="1:27">
      <c r="A52" s="47"/>
      <c r="B52" s="106" t="s">
        <v>479</v>
      </c>
      <c r="C52" s="47" t="s">
        <v>163</v>
      </c>
      <c r="D52" s="107" t="s">
        <v>150</v>
      </c>
      <c r="E52" s="106" t="s">
        <v>101</v>
      </c>
      <c r="F52" s="107" t="s">
        <v>32</v>
      </c>
      <c r="G52" s="106">
        <v>9</v>
      </c>
      <c r="H52" s="108" t="s">
        <v>175</v>
      </c>
      <c r="I52" s="106">
        <v>0</v>
      </c>
      <c r="J52" s="47">
        <v>0</v>
      </c>
      <c r="K52" s="47">
        <v>0</v>
      </c>
      <c r="L52" s="47">
        <v>0</v>
      </c>
      <c r="M52" s="109">
        <v>0</v>
      </c>
      <c r="N52" s="106"/>
      <c r="O52" s="58">
        <v>0</v>
      </c>
      <c r="P52" s="47"/>
      <c r="Q52" s="47"/>
      <c r="R52" s="47"/>
      <c r="S52" s="58">
        <v>0</v>
      </c>
      <c r="T52" s="107"/>
      <c r="U52" s="110">
        <f t="shared" si="5"/>
        <v>0</v>
      </c>
      <c r="V52" s="47"/>
      <c r="W52" s="59">
        <f t="shared" si="6"/>
        <v>0</v>
      </c>
      <c r="X52" s="59">
        <f t="shared" si="7"/>
        <v>0</v>
      </c>
      <c r="Y52" s="59">
        <f t="shared" si="8"/>
        <v>0</v>
      </c>
      <c r="Z52" s="59">
        <f t="shared" si="9"/>
        <v>0</v>
      </c>
      <c r="AA52" s="60"/>
    </row>
    <row r="53" spans="1:27">
      <c r="A53" s="47"/>
      <c r="B53" s="111" t="s">
        <v>480</v>
      </c>
      <c r="C53" s="112" t="s">
        <v>177</v>
      </c>
      <c r="D53" s="113" t="s">
        <v>133</v>
      </c>
      <c r="E53" s="111" t="s">
        <v>101</v>
      </c>
      <c r="F53" s="113" t="s">
        <v>32</v>
      </c>
      <c r="G53" s="111">
        <v>9</v>
      </c>
      <c r="H53" s="114" t="s">
        <v>175</v>
      </c>
      <c r="I53" s="111">
        <v>0</v>
      </c>
      <c r="J53" s="112">
        <v>0</v>
      </c>
      <c r="K53" s="112"/>
      <c r="L53" s="112"/>
      <c r="M53" s="115">
        <v>0</v>
      </c>
      <c r="N53" s="111"/>
      <c r="O53" s="112"/>
      <c r="P53" s="116">
        <v>0</v>
      </c>
      <c r="Q53" s="112"/>
      <c r="R53" s="112"/>
      <c r="S53" s="112"/>
      <c r="T53" s="113"/>
      <c r="U53" s="117">
        <f t="shared" si="5"/>
        <v>0</v>
      </c>
      <c r="V53" s="47"/>
      <c r="W53" s="59">
        <f t="shared" si="6"/>
        <v>0</v>
      </c>
      <c r="X53" s="59">
        <f t="shared" si="7"/>
        <v>0</v>
      </c>
      <c r="Y53" s="59">
        <f t="shared" si="8"/>
        <v>0</v>
      </c>
      <c r="Z53" s="59">
        <f t="shared" si="9"/>
        <v>0</v>
      </c>
      <c r="AA53" s="60"/>
    </row>
    <row r="54" spans="1:27" ht="24">
      <c r="A54" s="47"/>
      <c r="B54" s="80" t="s">
        <v>487</v>
      </c>
      <c r="C54" s="81" t="s">
        <v>488</v>
      </c>
      <c r="D54" s="82" t="s">
        <v>127</v>
      </c>
      <c r="E54" s="80" t="s">
        <v>91</v>
      </c>
      <c r="F54" s="82" t="s">
        <v>55</v>
      </c>
      <c r="G54" s="80">
        <v>9</v>
      </c>
      <c r="H54" s="83" t="s">
        <v>295</v>
      </c>
      <c r="I54" s="80"/>
      <c r="J54" s="81">
        <v>0</v>
      </c>
      <c r="K54" s="81">
        <v>7</v>
      </c>
      <c r="L54" s="81"/>
      <c r="M54" s="84">
        <v>7</v>
      </c>
      <c r="N54" s="80"/>
      <c r="O54" s="102">
        <v>1</v>
      </c>
      <c r="P54" s="81"/>
      <c r="Q54" s="102"/>
      <c r="R54" s="81"/>
      <c r="S54" s="81"/>
      <c r="T54" s="82"/>
      <c r="U54" s="86">
        <f t="shared" si="5"/>
        <v>9</v>
      </c>
      <c r="V54" s="152" t="s">
        <v>587</v>
      </c>
      <c r="W54" s="59">
        <f t="shared" si="6"/>
        <v>8.6</v>
      </c>
      <c r="X54" s="59">
        <f t="shared" si="7"/>
        <v>0</v>
      </c>
      <c r="Y54" s="59">
        <f t="shared" si="8"/>
        <v>0</v>
      </c>
      <c r="Z54" s="59">
        <f t="shared" si="9"/>
        <v>0.4</v>
      </c>
      <c r="AA54" s="60"/>
    </row>
    <row r="55" spans="1:27" ht="24">
      <c r="A55" s="47"/>
      <c r="B55" s="87" t="s">
        <v>486</v>
      </c>
      <c r="C55" s="88" t="s">
        <v>229</v>
      </c>
      <c r="D55" s="89" t="s">
        <v>441</v>
      </c>
      <c r="E55" s="87" t="s">
        <v>91</v>
      </c>
      <c r="F55" s="89" t="s">
        <v>55</v>
      </c>
      <c r="G55" s="87">
        <v>10</v>
      </c>
      <c r="H55" s="90" t="s">
        <v>295</v>
      </c>
      <c r="I55" s="87"/>
      <c r="J55" s="88">
        <v>7</v>
      </c>
      <c r="K55" s="88">
        <v>0</v>
      </c>
      <c r="L55" s="88"/>
      <c r="M55" s="91">
        <v>7</v>
      </c>
      <c r="N55" s="92">
        <v>1</v>
      </c>
      <c r="O55" s="88"/>
      <c r="P55" s="88"/>
      <c r="Q55" s="93">
        <v>0</v>
      </c>
      <c r="R55" s="88"/>
      <c r="S55" s="88"/>
      <c r="T55" s="89"/>
      <c r="U55" s="94">
        <f t="shared" si="5"/>
        <v>9</v>
      </c>
      <c r="V55" s="152" t="s">
        <v>588</v>
      </c>
      <c r="W55" s="59">
        <f t="shared" si="6"/>
        <v>1</v>
      </c>
      <c r="X55" s="59">
        <f t="shared" si="7"/>
        <v>0</v>
      </c>
      <c r="Y55" s="59">
        <f t="shared" si="8"/>
        <v>8</v>
      </c>
      <c r="Z55" s="59">
        <f t="shared" si="9"/>
        <v>0</v>
      </c>
      <c r="AA55" s="60"/>
    </row>
    <row r="56" spans="1:27" ht="36">
      <c r="A56" s="47"/>
      <c r="B56" s="95" t="s">
        <v>489</v>
      </c>
      <c r="C56" s="96" t="s">
        <v>284</v>
      </c>
      <c r="D56" s="97" t="s">
        <v>147</v>
      </c>
      <c r="E56" s="95" t="s">
        <v>91</v>
      </c>
      <c r="F56" s="97" t="s">
        <v>55</v>
      </c>
      <c r="G56" s="95">
        <v>10</v>
      </c>
      <c r="H56" s="98" t="s">
        <v>295</v>
      </c>
      <c r="I56" s="95"/>
      <c r="J56" s="96"/>
      <c r="K56" s="96"/>
      <c r="L56" s="96">
        <v>1</v>
      </c>
      <c r="M56" s="99">
        <v>1</v>
      </c>
      <c r="N56" s="95"/>
      <c r="O56" s="96"/>
      <c r="P56" s="96"/>
      <c r="Q56" s="96"/>
      <c r="R56" s="103">
        <v>0</v>
      </c>
      <c r="S56" s="96"/>
      <c r="T56" s="97"/>
      <c r="U56" s="101">
        <f t="shared" si="5"/>
        <v>1</v>
      </c>
      <c r="V56" s="152" t="s">
        <v>589</v>
      </c>
      <c r="W56" s="59">
        <f t="shared" si="6"/>
        <v>0</v>
      </c>
      <c r="X56" s="59">
        <f t="shared" si="7"/>
        <v>0</v>
      </c>
      <c r="Y56" s="59">
        <f t="shared" si="8"/>
        <v>0</v>
      </c>
      <c r="Z56" s="59">
        <f t="shared" si="9"/>
        <v>1</v>
      </c>
      <c r="AA56" s="60"/>
    </row>
    <row r="57" spans="1:27">
      <c r="A57" s="47"/>
      <c r="B57" s="118" t="s">
        <v>494</v>
      </c>
      <c r="C57" s="119" t="s">
        <v>138</v>
      </c>
      <c r="D57" s="120" t="s">
        <v>161</v>
      </c>
      <c r="E57" s="118" t="s">
        <v>95</v>
      </c>
      <c r="F57" s="120" t="s">
        <v>43</v>
      </c>
      <c r="G57" s="118">
        <v>10</v>
      </c>
      <c r="H57" s="121" t="s">
        <v>220</v>
      </c>
      <c r="I57" s="118">
        <v>0</v>
      </c>
      <c r="J57" s="119">
        <v>0</v>
      </c>
      <c r="K57" s="119"/>
      <c r="L57" s="119"/>
      <c r="M57" s="122">
        <v>0</v>
      </c>
      <c r="N57" s="123">
        <v>1</v>
      </c>
      <c r="O57" s="119"/>
      <c r="P57" s="119"/>
      <c r="Q57" s="119"/>
      <c r="R57" s="119"/>
      <c r="S57" s="119"/>
      <c r="T57" s="120"/>
      <c r="U57" s="125">
        <f t="shared" si="5"/>
        <v>2</v>
      </c>
      <c r="V57" s="58" t="s">
        <v>570</v>
      </c>
      <c r="W57" s="59">
        <f t="shared" si="6"/>
        <v>1</v>
      </c>
      <c r="X57" s="59">
        <f t="shared" si="7"/>
        <v>0</v>
      </c>
      <c r="Y57" s="59">
        <f t="shared" si="8"/>
        <v>1</v>
      </c>
      <c r="Z57" s="59">
        <f t="shared" si="9"/>
        <v>0</v>
      </c>
      <c r="AA57" s="60"/>
    </row>
    <row r="58" spans="1:27">
      <c r="A58" s="47"/>
      <c r="B58" s="106" t="s">
        <v>490</v>
      </c>
      <c r="C58" s="47" t="s">
        <v>491</v>
      </c>
      <c r="D58" s="107" t="s">
        <v>418</v>
      </c>
      <c r="E58" s="106" t="s">
        <v>95</v>
      </c>
      <c r="F58" s="107" t="s">
        <v>43</v>
      </c>
      <c r="G58" s="106">
        <v>10</v>
      </c>
      <c r="H58" s="108" t="s">
        <v>220</v>
      </c>
      <c r="I58" s="106">
        <v>0</v>
      </c>
      <c r="J58" s="47"/>
      <c r="K58" s="47">
        <v>0</v>
      </c>
      <c r="L58" s="47"/>
      <c r="M58" s="109">
        <v>0</v>
      </c>
      <c r="N58" s="106"/>
      <c r="O58" s="47"/>
      <c r="P58" s="58">
        <v>0</v>
      </c>
      <c r="Q58" s="47"/>
      <c r="R58" s="47"/>
      <c r="S58" s="47"/>
      <c r="T58" s="107"/>
      <c r="U58" s="110">
        <f t="shared" si="5"/>
        <v>0</v>
      </c>
      <c r="V58" s="47"/>
      <c r="W58" s="59">
        <f t="shared" si="6"/>
        <v>0</v>
      </c>
      <c r="X58" s="59">
        <f t="shared" si="7"/>
        <v>0</v>
      </c>
      <c r="Y58" s="59">
        <f t="shared" si="8"/>
        <v>0</v>
      </c>
      <c r="Z58" s="59">
        <f t="shared" si="9"/>
        <v>0</v>
      </c>
      <c r="AA58" s="60"/>
    </row>
    <row r="59" spans="1:27">
      <c r="A59" s="47"/>
      <c r="B59" s="111" t="s">
        <v>492</v>
      </c>
      <c r="C59" s="112" t="s">
        <v>493</v>
      </c>
      <c r="D59" s="113" t="s">
        <v>154</v>
      </c>
      <c r="E59" s="111" t="s">
        <v>95</v>
      </c>
      <c r="F59" s="113" t="s">
        <v>43</v>
      </c>
      <c r="G59" s="111">
        <v>10</v>
      </c>
      <c r="H59" s="114" t="s">
        <v>220</v>
      </c>
      <c r="I59" s="111">
        <v>0</v>
      </c>
      <c r="J59" s="112"/>
      <c r="K59" s="112">
        <v>0</v>
      </c>
      <c r="L59" s="112">
        <v>0</v>
      </c>
      <c r="M59" s="115">
        <v>0</v>
      </c>
      <c r="N59" s="111"/>
      <c r="O59" s="112"/>
      <c r="P59" s="112"/>
      <c r="Q59" s="112"/>
      <c r="R59" s="116">
        <v>0</v>
      </c>
      <c r="S59" s="112"/>
      <c r="T59" s="113"/>
      <c r="U59" s="117">
        <f t="shared" si="5"/>
        <v>0</v>
      </c>
      <c r="V59" s="47"/>
      <c r="W59" s="59">
        <f t="shared" si="6"/>
        <v>0</v>
      </c>
      <c r="X59" s="59">
        <f t="shared" si="7"/>
        <v>0</v>
      </c>
      <c r="Y59" s="59">
        <f t="shared" si="8"/>
        <v>0</v>
      </c>
      <c r="Z59" s="59">
        <f t="shared" si="9"/>
        <v>0</v>
      </c>
      <c r="AA59" s="60"/>
    </row>
    <row r="60" spans="1:27">
      <c r="A60" s="47"/>
      <c r="B60" s="118" t="s">
        <v>496</v>
      </c>
      <c r="C60" s="119" t="s">
        <v>497</v>
      </c>
      <c r="D60" s="120" t="s">
        <v>241</v>
      </c>
      <c r="E60" s="118" t="s">
        <v>100</v>
      </c>
      <c r="F60" s="120" t="s">
        <v>55</v>
      </c>
      <c r="G60" s="118">
        <v>10</v>
      </c>
      <c r="H60" s="121" t="s">
        <v>295</v>
      </c>
      <c r="I60" s="118"/>
      <c r="J60" s="119"/>
      <c r="K60" s="119"/>
      <c r="L60" s="119">
        <v>0</v>
      </c>
      <c r="M60" s="122">
        <v>0</v>
      </c>
      <c r="N60" s="118"/>
      <c r="O60" s="119"/>
      <c r="P60" s="124">
        <v>1</v>
      </c>
      <c r="Q60" s="119"/>
      <c r="R60" s="119"/>
      <c r="S60" s="119"/>
      <c r="T60" s="120"/>
      <c r="U60" s="125">
        <f t="shared" si="5"/>
        <v>3</v>
      </c>
      <c r="V60" s="58" t="s">
        <v>570</v>
      </c>
      <c r="W60" s="59">
        <f t="shared" si="6"/>
        <v>0</v>
      </c>
      <c r="X60" s="59">
        <f t="shared" si="7"/>
        <v>0</v>
      </c>
      <c r="Y60" s="59">
        <f t="shared" si="8"/>
        <v>0</v>
      </c>
      <c r="Z60" s="59">
        <f t="shared" si="9"/>
        <v>0</v>
      </c>
      <c r="AA60" s="60"/>
    </row>
    <row r="61" spans="1:27">
      <c r="A61" s="47"/>
      <c r="B61" s="106" t="s">
        <v>498</v>
      </c>
      <c r="C61" s="47" t="s">
        <v>135</v>
      </c>
      <c r="D61" s="107" t="s">
        <v>143</v>
      </c>
      <c r="E61" s="106" t="s">
        <v>100</v>
      </c>
      <c r="F61" s="107" t="s">
        <v>55</v>
      </c>
      <c r="G61" s="106">
        <v>10</v>
      </c>
      <c r="H61" s="108" t="s">
        <v>295</v>
      </c>
      <c r="I61" s="106">
        <v>0</v>
      </c>
      <c r="J61" s="47">
        <v>0</v>
      </c>
      <c r="K61" s="47">
        <v>0</v>
      </c>
      <c r="L61" s="47"/>
      <c r="M61" s="109">
        <v>0</v>
      </c>
      <c r="N61" s="126">
        <v>1</v>
      </c>
      <c r="O61" s="47"/>
      <c r="P61" s="47"/>
      <c r="Q61" s="47"/>
      <c r="R61" s="47"/>
      <c r="S61" s="47"/>
      <c r="T61" s="127">
        <v>0</v>
      </c>
      <c r="U61" s="110">
        <f t="shared" si="5"/>
        <v>2</v>
      </c>
      <c r="V61" s="47"/>
      <c r="W61" s="59">
        <f t="shared" si="6"/>
        <v>1</v>
      </c>
      <c r="X61" s="59">
        <f t="shared" si="7"/>
        <v>0</v>
      </c>
      <c r="Y61" s="59">
        <f t="shared" si="8"/>
        <v>1</v>
      </c>
      <c r="Z61" s="59">
        <f t="shared" si="9"/>
        <v>0</v>
      </c>
      <c r="AA61" s="60"/>
    </row>
    <row r="62" spans="1:27">
      <c r="A62" s="47"/>
      <c r="B62" s="111" t="s">
        <v>495</v>
      </c>
      <c r="C62" s="112" t="s">
        <v>222</v>
      </c>
      <c r="D62" s="113" t="s">
        <v>393</v>
      </c>
      <c r="E62" s="111" t="s">
        <v>100</v>
      </c>
      <c r="F62" s="113" t="s">
        <v>55</v>
      </c>
      <c r="G62" s="111">
        <v>10</v>
      </c>
      <c r="H62" s="114" t="s">
        <v>295</v>
      </c>
      <c r="I62" s="111">
        <v>0</v>
      </c>
      <c r="J62" s="112"/>
      <c r="K62" s="112"/>
      <c r="L62" s="112">
        <v>0</v>
      </c>
      <c r="M62" s="115">
        <v>0</v>
      </c>
      <c r="N62" s="111"/>
      <c r="O62" s="112"/>
      <c r="P62" s="112"/>
      <c r="Q62" s="112"/>
      <c r="R62" s="112"/>
      <c r="S62" s="112"/>
      <c r="T62" s="128"/>
      <c r="U62" s="117">
        <f t="shared" si="5"/>
        <v>0</v>
      </c>
      <c r="V62" s="47"/>
      <c r="W62" s="59">
        <f t="shared" si="6"/>
        <v>0</v>
      </c>
      <c r="X62" s="59">
        <f t="shared" si="7"/>
        <v>0</v>
      </c>
      <c r="Y62" s="59">
        <f t="shared" si="8"/>
        <v>0</v>
      </c>
      <c r="Z62" s="59">
        <f t="shared" si="9"/>
        <v>0</v>
      </c>
      <c r="AA62" s="60"/>
    </row>
    <row r="63" spans="1:27">
      <c r="A63" s="47"/>
      <c r="B63" s="118" t="s">
        <v>499</v>
      </c>
      <c r="C63" s="119" t="s">
        <v>177</v>
      </c>
      <c r="D63" s="120" t="s">
        <v>500</v>
      </c>
      <c r="E63" s="118" t="s">
        <v>92</v>
      </c>
      <c r="F63" s="120" t="s">
        <v>43</v>
      </c>
      <c r="G63" s="118">
        <v>10</v>
      </c>
      <c r="H63" s="121" t="s">
        <v>220</v>
      </c>
      <c r="I63" s="118">
        <v>0</v>
      </c>
      <c r="J63" s="119">
        <v>5</v>
      </c>
      <c r="K63" s="119">
        <v>0</v>
      </c>
      <c r="L63" s="119"/>
      <c r="M63" s="122">
        <v>5</v>
      </c>
      <c r="N63" s="118"/>
      <c r="O63" s="119"/>
      <c r="P63" s="119"/>
      <c r="Q63" s="119"/>
      <c r="R63" s="124">
        <v>0</v>
      </c>
      <c r="S63" s="124">
        <v>0</v>
      </c>
      <c r="T63" s="120"/>
      <c r="U63" s="125">
        <f t="shared" si="5"/>
        <v>5</v>
      </c>
      <c r="V63" s="58" t="s">
        <v>570</v>
      </c>
      <c r="W63" s="59">
        <f t="shared" si="6"/>
        <v>0</v>
      </c>
      <c r="X63" s="59">
        <f t="shared" si="7"/>
        <v>0</v>
      </c>
      <c r="Y63" s="59">
        <f t="shared" si="8"/>
        <v>5</v>
      </c>
      <c r="Z63" s="59">
        <f t="shared" si="9"/>
        <v>0</v>
      </c>
      <c r="AA63" s="60"/>
    </row>
    <row r="64" spans="1:27">
      <c r="A64" s="47"/>
      <c r="B64" s="106" t="s">
        <v>501</v>
      </c>
      <c r="C64" s="47" t="s">
        <v>374</v>
      </c>
      <c r="D64" s="107" t="s">
        <v>136</v>
      </c>
      <c r="E64" s="106" t="s">
        <v>92</v>
      </c>
      <c r="F64" s="107" t="s">
        <v>43</v>
      </c>
      <c r="G64" s="106">
        <v>10</v>
      </c>
      <c r="H64" s="108" t="s">
        <v>220</v>
      </c>
      <c r="I64" s="106">
        <v>0</v>
      </c>
      <c r="J64" s="47"/>
      <c r="K64" s="47">
        <v>0</v>
      </c>
      <c r="L64" s="47">
        <v>1</v>
      </c>
      <c r="M64" s="109">
        <v>1</v>
      </c>
      <c r="N64" s="126">
        <v>1</v>
      </c>
      <c r="O64" s="47"/>
      <c r="P64" s="47"/>
      <c r="Q64" s="47"/>
      <c r="R64" s="47"/>
      <c r="S64" s="47"/>
      <c r="T64" s="107"/>
      <c r="U64" s="110">
        <f t="shared" si="5"/>
        <v>3</v>
      </c>
      <c r="V64" s="47"/>
      <c r="W64" s="59">
        <f t="shared" si="6"/>
        <v>1</v>
      </c>
      <c r="X64" s="59">
        <f t="shared" si="7"/>
        <v>0</v>
      </c>
      <c r="Y64" s="59">
        <f t="shared" si="8"/>
        <v>1</v>
      </c>
      <c r="Z64" s="59">
        <f t="shared" si="9"/>
        <v>1</v>
      </c>
      <c r="AA64" s="60"/>
    </row>
    <row r="65" spans="1:27">
      <c r="A65" s="47"/>
      <c r="B65" s="111" t="s">
        <v>502</v>
      </c>
      <c r="C65" s="112" t="s">
        <v>138</v>
      </c>
      <c r="D65" s="113" t="s">
        <v>457</v>
      </c>
      <c r="E65" s="111" t="s">
        <v>92</v>
      </c>
      <c r="F65" s="113" t="s">
        <v>43</v>
      </c>
      <c r="G65" s="111">
        <v>10</v>
      </c>
      <c r="H65" s="114" t="s">
        <v>220</v>
      </c>
      <c r="I65" s="111">
        <v>0</v>
      </c>
      <c r="J65" s="112">
        <v>0</v>
      </c>
      <c r="K65" s="112"/>
      <c r="L65" s="112">
        <v>0</v>
      </c>
      <c r="M65" s="115">
        <v>0</v>
      </c>
      <c r="N65" s="111"/>
      <c r="O65" s="112"/>
      <c r="P65" s="112"/>
      <c r="Q65" s="112"/>
      <c r="R65" s="112"/>
      <c r="S65" s="112"/>
      <c r="T65" s="113"/>
      <c r="U65" s="117">
        <f t="shared" si="5"/>
        <v>0</v>
      </c>
      <c r="V65" s="47"/>
      <c r="W65" s="59">
        <f t="shared" si="6"/>
        <v>0</v>
      </c>
      <c r="X65" s="59">
        <f t="shared" si="7"/>
        <v>0</v>
      </c>
      <c r="Y65" s="59">
        <f t="shared" si="8"/>
        <v>0</v>
      </c>
      <c r="Z65" s="59">
        <f t="shared" si="9"/>
        <v>0</v>
      </c>
      <c r="AA65" s="60"/>
    </row>
    <row r="66" spans="1:27">
      <c r="A66" s="47"/>
      <c r="B66" s="118" t="s">
        <v>503</v>
      </c>
      <c r="C66" s="119" t="s">
        <v>333</v>
      </c>
      <c r="D66" s="120" t="s">
        <v>157</v>
      </c>
      <c r="E66" s="118" t="s">
        <v>88</v>
      </c>
      <c r="F66" s="120" t="s">
        <v>36</v>
      </c>
      <c r="G66" s="118">
        <v>11</v>
      </c>
      <c r="H66" s="121" t="s">
        <v>504</v>
      </c>
      <c r="I66" s="118">
        <v>0</v>
      </c>
      <c r="J66" s="119">
        <v>7</v>
      </c>
      <c r="K66" s="119">
        <v>7</v>
      </c>
      <c r="L66" s="119">
        <v>1</v>
      </c>
      <c r="M66" s="122">
        <v>15</v>
      </c>
      <c r="N66" s="118"/>
      <c r="O66" s="119"/>
      <c r="P66" s="124">
        <v>1</v>
      </c>
      <c r="Q66" s="119"/>
      <c r="R66" s="124">
        <v>1</v>
      </c>
      <c r="S66" s="119"/>
      <c r="T66" s="120"/>
      <c r="U66" s="125">
        <f t="shared" si="5"/>
        <v>22</v>
      </c>
      <c r="V66" s="58" t="s">
        <v>570</v>
      </c>
      <c r="W66" s="59">
        <f t="shared" si="6"/>
        <v>10.6</v>
      </c>
      <c r="X66" s="59">
        <f t="shared" si="7"/>
        <v>0</v>
      </c>
      <c r="Y66" s="59">
        <f t="shared" si="8"/>
        <v>7</v>
      </c>
      <c r="Z66" s="59">
        <f t="shared" si="9"/>
        <v>1.4</v>
      </c>
      <c r="AA66" s="60"/>
    </row>
    <row r="67" spans="1:27">
      <c r="A67" s="47"/>
      <c r="B67" s="106" t="s">
        <v>505</v>
      </c>
      <c r="C67" s="47" t="s">
        <v>436</v>
      </c>
      <c r="D67" s="107" t="s">
        <v>215</v>
      </c>
      <c r="E67" s="106" t="s">
        <v>88</v>
      </c>
      <c r="F67" s="107" t="s">
        <v>36</v>
      </c>
      <c r="G67" s="106">
        <v>10</v>
      </c>
      <c r="H67" s="108" t="s">
        <v>280</v>
      </c>
      <c r="I67" s="106"/>
      <c r="J67" s="47"/>
      <c r="K67" s="47">
        <v>0</v>
      </c>
      <c r="L67" s="47"/>
      <c r="M67" s="109">
        <v>0</v>
      </c>
      <c r="N67" s="126">
        <v>1</v>
      </c>
      <c r="O67" s="58">
        <v>1</v>
      </c>
      <c r="P67" s="47"/>
      <c r="Q67" s="47"/>
      <c r="R67" s="47"/>
      <c r="S67" s="47"/>
      <c r="T67" s="127">
        <v>0</v>
      </c>
      <c r="U67" s="110">
        <f t="shared" si="5"/>
        <v>4</v>
      </c>
      <c r="V67" s="47"/>
      <c r="W67" s="59">
        <f t="shared" si="6"/>
        <v>2.6</v>
      </c>
      <c r="X67" s="59">
        <f t="shared" si="7"/>
        <v>0</v>
      </c>
      <c r="Y67" s="59">
        <f t="shared" si="8"/>
        <v>1</v>
      </c>
      <c r="Z67" s="59">
        <f t="shared" si="9"/>
        <v>0.4</v>
      </c>
      <c r="AA67" s="60"/>
    </row>
    <row r="68" spans="1:27">
      <c r="A68" s="47"/>
      <c r="B68" s="111" t="s">
        <v>506</v>
      </c>
      <c r="C68" s="112" t="s">
        <v>138</v>
      </c>
      <c r="D68" s="113" t="s">
        <v>407</v>
      </c>
      <c r="E68" s="111" t="s">
        <v>88</v>
      </c>
      <c r="F68" s="113" t="s">
        <v>36</v>
      </c>
      <c r="G68" s="111">
        <v>10</v>
      </c>
      <c r="H68" s="114" t="s">
        <v>398</v>
      </c>
      <c r="I68" s="111">
        <v>0</v>
      </c>
      <c r="J68" s="112"/>
      <c r="K68" s="112"/>
      <c r="L68" s="112">
        <v>0</v>
      </c>
      <c r="M68" s="115">
        <v>0</v>
      </c>
      <c r="N68" s="111"/>
      <c r="O68" s="112"/>
      <c r="P68" s="112"/>
      <c r="Q68" s="112"/>
      <c r="R68" s="112"/>
      <c r="S68" s="112"/>
      <c r="T68" s="113"/>
      <c r="U68" s="117">
        <f t="shared" si="5"/>
        <v>0</v>
      </c>
      <c r="V68" s="47"/>
      <c r="W68" s="59">
        <f t="shared" si="6"/>
        <v>0</v>
      </c>
      <c r="X68" s="59">
        <f t="shared" si="7"/>
        <v>0</v>
      </c>
      <c r="Y68" s="59">
        <f t="shared" si="8"/>
        <v>0</v>
      </c>
      <c r="Z68" s="59">
        <f t="shared" si="9"/>
        <v>0</v>
      </c>
      <c r="AA68" s="60"/>
    </row>
    <row r="69" spans="1:27">
      <c r="A69" s="47"/>
      <c r="B69" s="118" t="s">
        <v>281</v>
      </c>
      <c r="C69" s="119" t="s">
        <v>177</v>
      </c>
      <c r="D69" s="120" t="s">
        <v>215</v>
      </c>
      <c r="E69" s="118" t="s">
        <v>90</v>
      </c>
      <c r="F69" s="120" t="s">
        <v>36</v>
      </c>
      <c r="G69" s="118">
        <v>10</v>
      </c>
      <c r="H69" s="121" t="s">
        <v>282</v>
      </c>
      <c r="I69" s="118"/>
      <c r="J69" s="119"/>
      <c r="K69" s="119">
        <v>3</v>
      </c>
      <c r="L69" s="119"/>
      <c r="M69" s="122">
        <v>3</v>
      </c>
      <c r="N69" s="118"/>
      <c r="O69" s="124">
        <v>1</v>
      </c>
      <c r="P69" s="119"/>
      <c r="Q69" s="119"/>
      <c r="R69" s="119"/>
      <c r="S69" s="119"/>
      <c r="T69" s="120"/>
      <c r="U69" s="125">
        <f t="shared" si="5"/>
        <v>5</v>
      </c>
      <c r="V69" s="58" t="s">
        <v>570</v>
      </c>
      <c r="W69" s="59">
        <f t="shared" si="6"/>
        <v>4.5999999999999996</v>
      </c>
      <c r="X69" s="59">
        <f t="shared" si="7"/>
        <v>0</v>
      </c>
      <c r="Y69" s="59">
        <f t="shared" si="8"/>
        <v>0</v>
      </c>
      <c r="Z69" s="59">
        <f t="shared" si="9"/>
        <v>0.4</v>
      </c>
      <c r="AA69" s="60"/>
    </row>
    <row r="70" spans="1:27">
      <c r="A70" s="47"/>
      <c r="B70" s="106" t="s">
        <v>507</v>
      </c>
      <c r="C70" s="47" t="s">
        <v>404</v>
      </c>
      <c r="D70" s="107" t="s">
        <v>227</v>
      </c>
      <c r="E70" s="106" t="s">
        <v>90</v>
      </c>
      <c r="F70" s="107" t="s">
        <v>36</v>
      </c>
      <c r="G70" s="106">
        <v>9</v>
      </c>
      <c r="H70" s="108" t="s">
        <v>280</v>
      </c>
      <c r="I70" s="106">
        <v>0</v>
      </c>
      <c r="J70" s="47"/>
      <c r="K70" s="47"/>
      <c r="L70" s="47"/>
      <c r="M70" s="109">
        <v>0</v>
      </c>
      <c r="N70" s="106"/>
      <c r="O70" s="47"/>
      <c r="P70" s="47"/>
      <c r="Q70" s="47"/>
      <c r="R70" s="58">
        <v>1</v>
      </c>
      <c r="S70" s="58">
        <v>0</v>
      </c>
      <c r="T70" s="107"/>
      <c r="U70" s="110">
        <f t="shared" si="5"/>
        <v>4</v>
      </c>
      <c r="V70" s="47"/>
      <c r="W70" s="59">
        <f t="shared" si="6"/>
        <v>3.6</v>
      </c>
      <c r="X70" s="59">
        <f t="shared" si="7"/>
        <v>0</v>
      </c>
      <c r="Y70" s="59">
        <f t="shared" si="8"/>
        <v>0</v>
      </c>
      <c r="Z70" s="59">
        <f t="shared" si="9"/>
        <v>0.4</v>
      </c>
      <c r="AA70" s="60"/>
    </row>
    <row r="71" spans="1:27">
      <c r="A71" s="47"/>
      <c r="B71" s="111" t="s">
        <v>508</v>
      </c>
      <c r="C71" s="112" t="s">
        <v>146</v>
      </c>
      <c r="D71" s="113" t="s">
        <v>188</v>
      </c>
      <c r="E71" s="111" t="s">
        <v>90</v>
      </c>
      <c r="F71" s="113" t="s">
        <v>36</v>
      </c>
      <c r="G71" s="111">
        <v>9</v>
      </c>
      <c r="H71" s="114" t="s">
        <v>280</v>
      </c>
      <c r="I71" s="111"/>
      <c r="J71" s="112">
        <v>0</v>
      </c>
      <c r="K71" s="112">
        <v>0</v>
      </c>
      <c r="L71" s="112"/>
      <c r="M71" s="115">
        <v>0</v>
      </c>
      <c r="N71" s="131">
        <v>1</v>
      </c>
      <c r="O71" s="112"/>
      <c r="P71" s="112"/>
      <c r="Q71" s="112"/>
      <c r="R71" s="112"/>
      <c r="S71" s="112"/>
      <c r="T71" s="113"/>
      <c r="U71" s="117">
        <f t="shared" si="5"/>
        <v>2</v>
      </c>
      <c r="V71" s="47"/>
      <c r="W71" s="59">
        <f t="shared" si="6"/>
        <v>1</v>
      </c>
      <c r="X71" s="59">
        <f t="shared" si="7"/>
        <v>0</v>
      </c>
      <c r="Y71" s="59">
        <f t="shared" si="8"/>
        <v>1</v>
      </c>
      <c r="Z71" s="59">
        <f t="shared" si="9"/>
        <v>0</v>
      </c>
      <c r="AA71" s="60"/>
    </row>
    <row r="72" spans="1:27">
      <c r="A72" s="47"/>
      <c r="B72" s="118" t="s">
        <v>509</v>
      </c>
      <c r="C72" s="119" t="s">
        <v>304</v>
      </c>
      <c r="D72" s="120" t="s">
        <v>238</v>
      </c>
      <c r="E72" s="118" t="s">
        <v>104</v>
      </c>
      <c r="F72" s="120" t="s">
        <v>26</v>
      </c>
      <c r="G72" s="118">
        <v>11</v>
      </c>
      <c r="H72" s="121" t="s">
        <v>223</v>
      </c>
      <c r="I72" s="118">
        <v>0</v>
      </c>
      <c r="J72" s="119">
        <v>0</v>
      </c>
      <c r="K72" s="119">
        <v>0</v>
      </c>
      <c r="L72" s="119">
        <v>0</v>
      </c>
      <c r="M72" s="122">
        <v>0</v>
      </c>
      <c r="N72" s="123">
        <v>1</v>
      </c>
      <c r="O72" s="119"/>
      <c r="P72" s="119"/>
      <c r="Q72" s="119"/>
      <c r="R72" s="119"/>
      <c r="S72" s="124">
        <v>0</v>
      </c>
      <c r="T72" s="129">
        <v>0</v>
      </c>
      <c r="U72" s="125">
        <f t="shared" si="5"/>
        <v>2</v>
      </c>
      <c r="V72" s="58" t="s">
        <v>570</v>
      </c>
      <c r="W72" s="59">
        <f t="shared" si="6"/>
        <v>1</v>
      </c>
      <c r="X72" s="59">
        <f t="shared" si="7"/>
        <v>0</v>
      </c>
      <c r="Y72" s="59">
        <f t="shared" si="8"/>
        <v>1</v>
      </c>
      <c r="Z72" s="59">
        <f t="shared" si="9"/>
        <v>0</v>
      </c>
      <c r="AA72" s="60"/>
    </row>
    <row r="73" spans="1:27">
      <c r="A73" s="47"/>
      <c r="B73" s="106" t="s">
        <v>510</v>
      </c>
      <c r="C73" s="47" t="s">
        <v>167</v>
      </c>
      <c r="D73" s="107" t="s">
        <v>133</v>
      </c>
      <c r="E73" s="106" t="s">
        <v>104</v>
      </c>
      <c r="F73" s="107" t="s">
        <v>26</v>
      </c>
      <c r="G73" s="106">
        <v>11</v>
      </c>
      <c r="H73" s="108" t="s">
        <v>223</v>
      </c>
      <c r="I73" s="106"/>
      <c r="J73" s="47">
        <v>0</v>
      </c>
      <c r="K73" s="47"/>
      <c r="L73" s="47"/>
      <c r="M73" s="109">
        <v>0</v>
      </c>
      <c r="N73" s="106"/>
      <c r="O73" s="47"/>
      <c r="P73" s="47"/>
      <c r="Q73" s="47"/>
      <c r="R73" s="47"/>
      <c r="S73" s="47"/>
      <c r="T73" s="107"/>
      <c r="U73" s="110">
        <f t="shared" si="5"/>
        <v>0</v>
      </c>
      <c r="V73" s="47"/>
      <c r="W73" s="59">
        <f t="shared" si="6"/>
        <v>0</v>
      </c>
      <c r="X73" s="59">
        <f t="shared" si="7"/>
        <v>0</v>
      </c>
      <c r="Y73" s="59">
        <f t="shared" si="8"/>
        <v>0</v>
      </c>
      <c r="Z73" s="59">
        <f t="shared" si="9"/>
        <v>0</v>
      </c>
      <c r="AA73" s="60"/>
    </row>
    <row r="74" spans="1:27">
      <c r="A74" s="47"/>
      <c r="B74" s="111" t="s">
        <v>511</v>
      </c>
      <c r="C74" s="112" t="s">
        <v>167</v>
      </c>
      <c r="D74" s="113" t="s">
        <v>154</v>
      </c>
      <c r="E74" s="111" t="s">
        <v>104</v>
      </c>
      <c r="F74" s="113" t="s">
        <v>26</v>
      </c>
      <c r="G74" s="111">
        <v>11</v>
      </c>
      <c r="H74" s="114" t="s">
        <v>223</v>
      </c>
      <c r="I74" s="111">
        <v>0</v>
      </c>
      <c r="J74" s="112"/>
      <c r="K74" s="112">
        <v>0</v>
      </c>
      <c r="L74" s="112"/>
      <c r="M74" s="115">
        <v>0</v>
      </c>
      <c r="N74" s="111"/>
      <c r="O74" s="112"/>
      <c r="P74" s="116">
        <v>0</v>
      </c>
      <c r="Q74" s="112"/>
      <c r="R74" s="112"/>
      <c r="S74" s="112"/>
      <c r="T74" s="113"/>
      <c r="U74" s="117">
        <f t="shared" si="5"/>
        <v>0</v>
      </c>
      <c r="V74" s="47"/>
      <c r="W74" s="59">
        <f t="shared" si="6"/>
        <v>0</v>
      </c>
      <c r="X74" s="59">
        <f t="shared" si="7"/>
        <v>0</v>
      </c>
      <c r="Y74" s="59">
        <f t="shared" si="8"/>
        <v>0</v>
      </c>
      <c r="Z74" s="59">
        <f t="shared" si="9"/>
        <v>0</v>
      </c>
      <c r="AA74" s="60"/>
    </row>
    <row r="75" spans="1:27">
      <c r="A75" s="47"/>
      <c r="B75" s="118" t="s">
        <v>512</v>
      </c>
      <c r="C75" s="119" t="s">
        <v>354</v>
      </c>
      <c r="D75" s="120" t="s">
        <v>157</v>
      </c>
      <c r="E75" s="118" t="s">
        <v>79</v>
      </c>
      <c r="F75" s="120" t="s">
        <v>43</v>
      </c>
      <c r="G75" s="118">
        <v>11</v>
      </c>
      <c r="H75" s="121" t="s">
        <v>220</v>
      </c>
      <c r="I75" s="118">
        <v>7</v>
      </c>
      <c r="J75" s="119">
        <v>7</v>
      </c>
      <c r="K75" s="119"/>
      <c r="L75" s="119">
        <v>0</v>
      </c>
      <c r="M75" s="122">
        <v>14</v>
      </c>
      <c r="N75" s="118"/>
      <c r="O75" s="119"/>
      <c r="P75" s="124">
        <v>1</v>
      </c>
      <c r="Q75" s="119"/>
      <c r="R75" s="124">
        <v>1</v>
      </c>
      <c r="S75" s="119"/>
      <c r="T75" s="120"/>
      <c r="U75" s="125">
        <f t="shared" si="5"/>
        <v>21</v>
      </c>
      <c r="V75" s="58" t="s">
        <v>570</v>
      </c>
      <c r="W75" s="59">
        <f t="shared" si="6"/>
        <v>3.6</v>
      </c>
      <c r="X75" s="59">
        <f t="shared" si="7"/>
        <v>7</v>
      </c>
      <c r="Y75" s="59">
        <f t="shared" si="8"/>
        <v>7</v>
      </c>
      <c r="Z75" s="59">
        <f t="shared" si="9"/>
        <v>0.4</v>
      </c>
      <c r="AA75" s="60"/>
    </row>
    <row r="76" spans="1:27">
      <c r="A76" s="47"/>
      <c r="B76" s="106" t="s">
        <v>230</v>
      </c>
      <c r="C76" s="47" t="s">
        <v>163</v>
      </c>
      <c r="D76" s="107" t="s">
        <v>215</v>
      </c>
      <c r="E76" s="106" t="s">
        <v>79</v>
      </c>
      <c r="F76" s="107" t="s">
        <v>43</v>
      </c>
      <c r="G76" s="106">
        <v>11</v>
      </c>
      <c r="H76" s="108" t="s">
        <v>220</v>
      </c>
      <c r="I76" s="106">
        <v>7</v>
      </c>
      <c r="J76" s="47"/>
      <c r="K76" s="47">
        <v>7</v>
      </c>
      <c r="L76" s="47"/>
      <c r="M76" s="109">
        <v>14</v>
      </c>
      <c r="N76" s="126">
        <v>1</v>
      </c>
      <c r="O76" s="47"/>
      <c r="P76" s="47"/>
      <c r="Q76" s="47"/>
      <c r="R76" s="47"/>
      <c r="S76" s="47"/>
      <c r="T76" s="107"/>
      <c r="U76" s="110">
        <f t="shared" si="5"/>
        <v>16</v>
      </c>
      <c r="V76" s="47"/>
      <c r="W76" s="59">
        <f t="shared" si="6"/>
        <v>8</v>
      </c>
      <c r="X76" s="59">
        <f t="shared" si="7"/>
        <v>7</v>
      </c>
      <c r="Y76" s="59">
        <f t="shared" si="8"/>
        <v>1</v>
      </c>
      <c r="Z76" s="59">
        <f t="shared" si="9"/>
        <v>0</v>
      </c>
      <c r="AA76" s="60"/>
    </row>
    <row r="77" spans="1:27">
      <c r="A77" s="47"/>
      <c r="B77" s="111" t="s">
        <v>513</v>
      </c>
      <c r="C77" s="112" t="s">
        <v>369</v>
      </c>
      <c r="D77" s="113" t="s">
        <v>188</v>
      </c>
      <c r="E77" s="111" t="s">
        <v>79</v>
      </c>
      <c r="F77" s="113" t="s">
        <v>43</v>
      </c>
      <c r="G77" s="111">
        <v>11</v>
      </c>
      <c r="H77" s="114" t="s">
        <v>220</v>
      </c>
      <c r="I77" s="111"/>
      <c r="J77" s="112">
        <v>0</v>
      </c>
      <c r="K77" s="112">
        <v>0</v>
      </c>
      <c r="L77" s="112"/>
      <c r="M77" s="115">
        <v>0</v>
      </c>
      <c r="N77" s="111"/>
      <c r="O77" s="116">
        <v>1</v>
      </c>
      <c r="P77" s="112"/>
      <c r="Q77" s="112"/>
      <c r="R77" s="112"/>
      <c r="S77" s="112"/>
      <c r="T77" s="113"/>
      <c r="U77" s="117">
        <f t="shared" si="5"/>
        <v>2</v>
      </c>
      <c r="V77" s="47"/>
      <c r="W77" s="59">
        <f t="shared" si="6"/>
        <v>1.6</v>
      </c>
      <c r="X77" s="59">
        <f t="shared" si="7"/>
        <v>0</v>
      </c>
      <c r="Y77" s="59">
        <f t="shared" si="8"/>
        <v>0</v>
      </c>
      <c r="Z77" s="59">
        <f t="shared" si="9"/>
        <v>0.4</v>
      </c>
      <c r="AA77" s="60"/>
    </row>
    <row r="78" spans="1:27">
      <c r="A78" s="47"/>
      <c r="B78" s="118" t="s">
        <v>514</v>
      </c>
      <c r="C78" s="119" t="s">
        <v>265</v>
      </c>
      <c r="D78" s="120" t="s">
        <v>133</v>
      </c>
      <c r="E78" s="118" t="s">
        <v>93</v>
      </c>
      <c r="F78" s="120" t="s">
        <v>24</v>
      </c>
      <c r="G78" s="118">
        <v>10</v>
      </c>
      <c r="H78" s="121" t="s">
        <v>301</v>
      </c>
      <c r="I78" s="118"/>
      <c r="J78" s="119">
        <v>5</v>
      </c>
      <c r="K78" s="119"/>
      <c r="L78" s="119"/>
      <c r="M78" s="122">
        <v>5</v>
      </c>
      <c r="N78" s="118"/>
      <c r="O78" s="119"/>
      <c r="P78" s="119"/>
      <c r="Q78" s="119"/>
      <c r="R78" s="119"/>
      <c r="S78" s="119"/>
      <c r="T78" s="120"/>
      <c r="U78" s="125">
        <f t="shared" si="5"/>
        <v>5</v>
      </c>
      <c r="V78" s="58" t="s">
        <v>570</v>
      </c>
      <c r="W78" s="59">
        <f t="shared" si="6"/>
        <v>0</v>
      </c>
      <c r="X78" s="59">
        <f t="shared" si="7"/>
        <v>0</v>
      </c>
      <c r="Y78" s="59">
        <f t="shared" si="8"/>
        <v>5</v>
      </c>
      <c r="Z78" s="59">
        <f t="shared" si="9"/>
        <v>0</v>
      </c>
      <c r="AA78" s="60"/>
    </row>
    <row r="79" spans="1:27">
      <c r="A79" s="47"/>
      <c r="B79" s="106" t="s">
        <v>516</v>
      </c>
      <c r="C79" s="47" t="s">
        <v>163</v>
      </c>
      <c r="D79" s="107" t="s">
        <v>127</v>
      </c>
      <c r="E79" s="106" t="s">
        <v>93</v>
      </c>
      <c r="F79" s="107" t="s">
        <v>24</v>
      </c>
      <c r="G79" s="106">
        <v>10</v>
      </c>
      <c r="H79" s="108" t="s">
        <v>301</v>
      </c>
      <c r="I79" s="106">
        <v>0</v>
      </c>
      <c r="J79" s="47">
        <v>0</v>
      </c>
      <c r="K79" s="47">
        <v>0</v>
      </c>
      <c r="L79" s="47">
        <v>0</v>
      </c>
      <c r="M79" s="109">
        <v>0</v>
      </c>
      <c r="N79" s="126">
        <v>1</v>
      </c>
      <c r="O79" s="47"/>
      <c r="P79" s="47"/>
      <c r="Q79" s="58">
        <v>0</v>
      </c>
      <c r="R79" s="47"/>
      <c r="S79" s="47"/>
      <c r="T79" s="107"/>
      <c r="U79" s="110">
        <f t="shared" si="5"/>
        <v>2</v>
      </c>
      <c r="V79" s="47"/>
      <c r="W79" s="59">
        <f t="shared" si="6"/>
        <v>1</v>
      </c>
      <c r="X79" s="59">
        <f t="shared" si="7"/>
        <v>0</v>
      </c>
      <c r="Y79" s="59">
        <f t="shared" si="8"/>
        <v>1</v>
      </c>
      <c r="Z79" s="59">
        <f t="shared" si="9"/>
        <v>0</v>
      </c>
      <c r="AA79" s="60"/>
    </row>
    <row r="80" spans="1:27">
      <c r="A80" s="47"/>
      <c r="B80" s="111" t="s">
        <v>515</v>
      </c>
      <c r="C80" s="112" t="s">
        <v>229</v>
      </c>
      <c r="D80" s="113" t="s">
        <v>268</v>
      </c>
      <c r="E80" s="111" t="s">
        <v>93</v>
      </c>
      <c r="F80" s="113" t="s">
        <v>24</v>
      </c>
      <c r="G80" s="111">
        <v>10</v>
      </c>
      <c r="H80" s="114" t="s">
        <v>301</v>
      </c>
      <c r="I80" s="111">
        <v>0</v>
      </c>
      <c r="J80" s="112">
        <v>0</v>
      </c>
      <c r="K80" s="112">
        <v>0</v>
      </c>
      <c r="L80" s="112"/>
      <c r="M80" s="115">
        <v>0</v>
      </c>
      <c r="N80" s="111"/>
      <c r="O80" s="116">
        <v>0</v>
      </c>
      <c r="P80" s="112"/>
      <c r="Q80" s="112"/>
      <c r="R80" s="112"/>
      <c r="S80" s="112"/>
      <c r="T80" s="113"/>
      <c r="U80" s="117">
        <f t="shared" si="5"/>
        <v>0</v>
      </c>
      <c r="V80" s="47"/>
      <c r="W80" s="59">
        <f t="shared" si="6"/>
        <v>0</v>
      </c>
      <c r="X80" s="59">
        <f t="shared" si="7"/>
        <v>0</v>
      </c>
      <c r="Y80" s="59">
        <f t="shared" si="8"/>
        <v>0</v>
      </c>
      <c r="Z80" s="59">
        <f t="shared" si="9"/>
        <v>0</v>
      </c>
      <c r="AA80" s="60"/>
    </row>
    <row r="81" spans="1:27">
      <c r="A81" s="47"/>
      <c r="B81" s="118" t="s">
        <v>517</v>
      </c>
      <c r="C81" s="119" t="s">
        <v>126</v>
      </c>
      <c r="D81" s="120" t="s">
        <v>133</v>
      </c>
      <c r="E81" s="118" t="s">
        <v>84</v>
      </c>
      <c r="F81" s="120" t="s">
        <v>24</v>
      </c>
      <c r="G81" s="118">
        <v>9</v>
      </c>
      <c r="H81" s="121" t="s">
        <v>301</v>
      </c>
      <c r="I81" s="118"/>
      <c r="J81" s="119">
        <v>7</v>
      </c>
      <c r="K81" s="119">
        <v>6</v>
      </c>
      <c r="L81" s="119"/>
      <c r="M81" s="122">
        <v>13</v>
      </c>
      <c r="N81" s="118"/>
      <c r="O81" s="119"/>
      <c r="P81" s="119"/>
      <c r="Q81" s="124">
        <v>0</v>
      </c>
      <c r="R81" s="119"/>
      <c r="S81" s="119"/>
      <c r="T81" s="120"/>
      <c r="U81" s="125">
        <f t="shared" si="5"/>
        <v>13</v>
      </c>
      <c r="V81" s="58" t="s">
        <v>570</v>
      </c>
      <c r="W81" s="59">
        <f t="shared" si="6"/>
        <v>6</v>
      </c>
      <c r="X81" s="59">
        <f t="shared" si="7"/>
        <v>0</v>
      </c>
      <c r="Y81" s="59">
        <f t="shared" si="8"/>
        <v>7</v>
      </c>
      <c r="Z81" s="59">
        <f t="shared" si="9"/>
        <v>0</v>
      </c>
      <c r="AA81" s="60"/>
    </row>
    <row r="82" spans="1:27">
      <c r="A82" s="47"/>
      <c r="B82" s="106" t="s">
        <v>518</v>
      </c>
      <c r="C82" s="47" t="s">
        <v>290</v>
      </c>
      <c r="D82" s="107" t="s">
        <v>246</v>
      </c>
      <c r="E82" s="106" t="s">
        <v>84</v>
      </c>
      <c r="F82" s="107" t="s">
        <v>24</v>
      </c>
      <c r="G82" s="106">
        <v>9</v>
      </c>
      <c r="H82" s="108" t="s">
        <v>301</v>
      </c>
      <c r="I82" s="106">
        <v>0</v>
      </c>
      <c r="J82" s="47">
        <v>0</v>
      </c>
      <c r="K82" s="47">
        <v>0</v>
      </c>
      <c r="L82" s="47"/>
      <c r="M82" s="109">
        <v>0</v>
      </c>
      <c r="N82" s="106"/>
      <c r="O82" s="58">
        <v>1</v>
      </c>
      <c r="P82" s="58">
        <v>1</v>
      </c>
      <c r="Q82" s="47"/>
      <c r="R82" s="47"/>
      <c r="S82" s="47"/>
      <c r="T82" s="107"/>
      <c r="U82" s="110">
        <f t="shared" si="5"/>
        <v>5</v>
      </c>
      <c r="V82" s="47"/>
      <c r="W82" s="59">
        <f t="shared" si="6"/>
        <v>1.6</v>
      </c>
      <c r="X82" s="59">
        <f t="shared" si="7"/>
        <v>0</v>
      </c>
      <c r="Y82" s="59">
        <f t="shared" si="8"/>
        <v>0</v>
      </c>
      <c r="Z82" s="59">
        <f t="shared" si="9"/>
        <v>0.4</v>
      </c>
      <c r="AA82" s="60"/>
    </row>
    <row r="83" spans="1:27">
      <c r="A83" s="47"/>
      <c r="B83" s="111" t="s">
        <v>519</v>
      </c>
      <c r="C83" s="112" t="s">
        <v>235</v>
      </c>
      <c r="D83" s="113" t="s">
        <v>236</v>
      </c>
      <c r="E83" s="111" t="s">
        <v>84</v>
      </c>
      <c r="F83" s="113" t="s">
        <v>24</v>
      </c>
      <c r="G83" s="111">
        <v>9</v>
      </c>
      <c r="H83" s="114" t="s">
        <v>301</v>
      </c>
      <c r="I83" s="111">
        <v>0</v>
      </c>
      <c r="J83" s="112">
        <v>0</v>
      </c>
      <c r="K83" s="112"/>
      <c r="L83" s="112">
        <v>0</v>
      </c>
      <c r="M83" s="115">
        <v>0</v>
      </c>
      <c r="N83" s="131">
        <v>1</v>
      </c>
      <c r="O83" s="112"/>
      <c r="P83" s="112"/>
      <c r="Q83" s="112"/>
      <c r="R83" s="112"/>
      <c r="S83" s="112"/>
      <c r="T83" s="113"/>
      <c r="U83" s="117">
        <f t="shared" si="5"/>
        <v>2</v>
      </c>
      <c r="V83" s="47"/>
      <c r="W83" s="59">
        <f t="shared" si="6"/>
        <v>1</v>
      </c>
      <c r="X83" s="59">
        <f t="shared" si="7"/>
        <v>0</v>
      </c>
      <c r="Y83" s="59">
        <f t="shared" si="8"/>
        <v>1</v>
      </c>
      <c r="Z83" s="59">
        <f t="shared" si="9"/>
        <v>0</v>
      </c>
      <c r="AA83" s="60"/>
    </row>
    <row r="84" spans="1:27">
      <c r="A84" s="47"/>
      <c r="B84" s="118" t="s">
        <v>520</v>
      </c>
      <c r="C84" s="119" t="s">
        <v>256</v>
      </c>
      <c r="D84" s="120" t="s">
        <v>127</v>
      </c>
      <c r="E84" s="118" t="s">
        <v>82</v>
      </c>
      <c r="F84" s="120" t="s">
        <v>24</v>
      </c>
      <c r="G84" s="118">
        <v>10</v>
      </c>
      <c r="H84" s="121" t="s">
        <v>301</v>
      </c>
      <c r="I84" s="118">
        <v>7</v>
      </c>
      <c r="J84" s="119">
        <v>5</v>
      </c>
      <c r="K84" s="119">
        <v>0</v>
      </c>
      <c r="L84" s="119">
        <v>7</v>
      </c>
      <c r="M84" s="122">
        <v>19</v>
      </c>
      <c r="N84" s="118"/>
      <c r="O84" s="119"/>
      <c r="P84" s="124">
        <v>1</v>
      </c>
      <c r="Q84" s="119"/>
      <c r="R84" s="119"/>
      <c r="S84" s="119"/>
      <c r="T84" s="120"/>
      <c r="U84" s="125">
        <f t="shared" si="5"/>
        <v>22</v>
      </c>
      <c r="V84" s="58" t="s">
        <v>570</v>
      </c>
      <c r="W84" s="59">
        <f t="shared" si="6"/>
        <v>0</v>
      </c>
      <c r="X84" s="59">
        <f t="shared" si="7"/>
        <v>7</v>
      </c>
      <c r="Y84" s="59">
        <f t="shared" si="8"/>
        <v>5</v>
      </c>
      <c r="Z84" s="59">
        <f t="shared" si="9"/>
        <v>7</v>
      </c>
      <c r="AA84" s="60"/>
    </row>
    <row r="85" spans="1:27">
      <c r="A85" s="47"/>
      <c r="B85" s="106" t="s">
        <v>521</v>
      </c>
      <c r="C85" s="47" t="s">
        <v>284</v>
      </c>
      <c r="D85" s="107" t="s">
        <v>447</v>
      </c>
      <c r="E85" s="106" t="s">
        <v>82</v>
      </c>
      <c r="F85" s="107" t="s">
        <v>24</v>
      </c>
      <c r="G85" s="106">
        <v>10</v>
      </c>
      <c r="H85" s="108" t="s">
        <v>301</v>
      </c>
      <c r="I85" s="106">
        <v>0</v>
      </c>
      <c r="J85" s="47">
        <v>7</v>
      </c>
      <c r="K85" s="47">
        <v>0</v>
      </c>
      <c r="L85" s="47">
        <v>2</v>
      </c>
      <c r="M85" s="109">
        <v>9</v>
      </c>
      <c r="N85" s="126">
        <v>1</v>
      </c>
      <c r="O85" s="58">
        <v>1</v>
      </c>
      <c r="P85" s="47"/>
      <c r="Q85" s="47"/>
      <c r="R85" s="47"/>
      <c r="S85" s="47"/>
      <c r="T85" s="107"/>
      <c r="U85" s="110">
        <f t="shared" si="5"/>
        <v>13</v>
      </c>
      <c r="V85" s="47"/>
      <c r="W85" s="59">
        <f t="shared" si="6"/>
        <v>2.6</v>
      </c>
      <c r="X85" s="59">
        <f t="shared" si="7"/>
        <v>0</v>
      </c>
      <c r="Y85" s="59">
        <f t="shared" si="8"/>
        <v>8</v>
      </c>
      <c r="Z85" s="59">
        <f t="shared" si="9"/>
        <v>2.4</v>
      </c>
      <c r="AA85" s="60"/>
    </row>
    <row r="86" spans="1:27">
      <c r="A86" s="47"/>
      <c r="B86" s="111" t="s">
        <v>522</v>
      </c>
      <c r="C86" s="112" t="s">
        <v>272</v>
      </c>
      <c r="D86" s="113" t="s">
        <v>133</v>
      </c>
      <c r="E86" s="111" t="s">
        <v>82</v>
      </c>
      <c r="F86" s="113" t="s">
        <v>24</v>
      </c>
      <c r="G86" s="111">
        <v>10</v>
      </c>
      <c r="H86" s="114" t="s">
        <v>301</v>
      </c>
      <c r="I86" s="111">
        <v>0</v>
      </c>
      <c r="J86" s="112">
        <v>0</v>
      </c>
      <c r="K86" s="112"/>
      <c r="L86" s="112"/>
      <c r="M86" s="115">
        <v>0</v>
      </c>
      <c r="N86" s="111"/>
      <c r="O86" s="112"/>
      <c r="P86" s="112"/>
      <c r="Q86" s="112"/>
      <c r="R86" s="112"/>
      <c r="S86" s="112"/>
      <c r="T86" s="113"/>
      <c r="U86" s="117">
        <f t="shared" si="5"/>
        <v>0</v>
      </c>
      <c r="V86" s="47"/>
      <c r="W86" s="59">
        <f t="shared" si="6"/>
        <v>0</v>
      </c>
      <c r="X86" s="59">
        <f t="shared" si="7"/>
        <v>0</v>
      </c>
      <c r="Y86" s="59">
        <f t="shared" si="8"/>
        <v>0</v>
      </c>
      <c r="Z86" s="59">
        <f t="shared" si="9"/>
        <v>0</v>
      </c>
      <c r="AA86" s="60"/>
    </row>
    <row r="87" spans="1:27">
      <c r="A87" s="47"/>
      <c r="B87" s="118" t="s">
        <v>523</v>
      </c>
      <c r="C87" s="119" t="s">
        <v>344</v>
      </c>
      <c r="D87" s="120" t="s">
        <v>422</v>
      </c>
      <c r="E87" s="118" t="s">
        <v>89</v>
      </c>
      <c r="F87" s="120" t="s">
        <v>24</v>
      </c>
      <c r="G87" s="118">
        <v>10</v>
      </c>
      <c r="H87" s="121" t="s">
        <v>301</v>
      </c>
      <c r="I87" s="118">
        <v>0</v>
      </c>
      <c r="J87" s="119">
        <v>0</v>
      </c>
      <c r="K87" s="119">
        <v>0</v>
      </c>
      <c r="L87" s="119">
        <v>1</v>
      </c>
      <c r="M87" s="122">
        <v>1</v>
      </c>
      <c r="N87" s="118"/>
      <c r="O87" s="124">
        <v>1</v>
      </c>
      <c r="P87" s="119"/>
      <c r="Q87" s="119"/>
      <c r="R87" s="124">
        <v>1</v>
      </c>
      <c r="S87" s="119"/>
      <c r="T87" s="120"/>
      <c r="U87" s="125">
        <f t="shared" si="5"/>
        <v>7</v>
      </c>
      <c r="V87" s="58" t="s">
        <v>570</v>
      </c>
      <c r="W87" s="59">
        <f t="shared" si="6"/>
        <v>5.2</v>
      </c>
      <c r="X87" s="59">
        <f t="shared" si="7"/>
        <v>0</v>
      </c>
      <c r="Y87" s="59">
        <f t="shared" si="8"/>
        <v>0</v>
      </c>
      <c r="Z87" s="59">
        <f t="shared" si="9"/>
        <v>1.7999999999999998</v>
      </c>
      <c r="AA87" s="60"/>
    </row>
    <row r="88" spans="1:27">
      <c r="A88" s="47"/>
      <c r="B88" s="106" t="s">
        <v>526</v>
      </c>
      <c r="C88" s="47" t="s">
        <v>126</v>
      </c>
      <c r="D88" s="107" t="s">
        <v>204</v>
      </c>
      <c r="E88" s="106" t="s">
        <v>89</v>
      </c>
      <c r="F88" s="107" t="s">
        <v>24</v>
      </c>
      <c r="G88" s="106">
        <v>10</v>
      </c>
      <c r="H88" s="108" t="s">
        <v>301</v>
      </c>
      <c r="I88" s="106">
        <v>0</v>
      </c>
      <c r="J88" s="47">
        <v>0</v>
      </c>
      <c r="K88" s="47"/>
      <c r="L88" s="47"/>
      <c r="M88" s="109">
        <v>0</v>
      </c>
      <c r="N88" s="126">
        <v>1</v>
      </c>
      <c r="O88" s="47"/>
      <c r="P88" s="58">
        <v>1</v>
      </c>
      <c r="Q88" s="47"/>
      <c r="R88" s="47"/>
      <c r="S88" s="47"/>
      <c r="T88" s="107"/>
      <c r="U88" s="110">
        <f t="shared" si="5"/>
        <v>5</v>
      </c>
      <c r="V88" s="47"/>
      <c r="W88" s="59">
        <f t="shared" si="6"/>
        <v>1</v>
      </c>
      <c r="X88" s="59">
        <f t="shared" si="7"/>
        <v>0</v>
      </c>
      <c r="Y88" s="59">
        <f t="shared" si="8"/>
        <v>1</v>
      </c>
      <c r="Z88" s="59">
        <f t="shared" si="9"/>
        <v>0</v>
      </c>
      <c r="AA88" s="60"/>
    </row>
    <row r="89" spans="1:27">
      <c r="A89" s="47"/>
      <c r="B89" s="111" t="s">
        <v>524</v>
      </c>
      <c r="C89" s="112" t="s">
        <v>525</v>
      </c>
      <c r="D89" s="113" t="s">
        <v>124</v>
      </c>
      <c r="E89" s="111" t="s">
        <v>89</v>
      </c>
      <c r="F89" s="113" t="s">
        <v>24</v>
      </c>
      <c r="G89" s="111">
        <v>10</v>
      </c>
      <c r="H89" s="114" t="s">
        <v>301</v>
      </c>
      <c r="I89" s="111">
        <v>0</v>
      </c>
      <c r="J89" s="112">
        <v>0</v>
      </c>
      <c r="K89" s="112">
        <v>0</v>
      </c>
      <c r="L89" s="112"/>
      <c r="M89" s="115">
        <v>0</v>
      </c>
      <c r="N89" s="111"/>
      <c r="O89" s="112"/>
      <c r="P89" s="112"/>
      <c r="Q89" s="112"/>
      <c r="R89" s="112"/>
      <c r="S89" s="112"/>
      <c r="T89" s="113"/>
      <c r="U89" s="117">
        <f t="shared" si="5"/>
        <v>0</v>
      </c>
      <c r="V89" s="47"/>
      <c r="W89" s="59">
        <f t="shared" si="6"/>
        <v>0</v>
      </c>
      <c r="X89" s="59">
        <f t="shared" si="7"/>
        <v>0</v>
      </c>
      <c r="Y89" s="59">
        <f t="shared" si="8"/>
        <v>0</v>
      </c>
      <c r="Z89" s="59">
        <f t="shared" si="9"/>
        <v>0</v>
      </c>
      <c r="AA89" s="60"/>
    </row>
    <row r="90" spans="1:27">
      <c r="A90" s="47"/>
      <c r="B90" s="118" t="s">
        <v>527</v>
      </c>
      <c r="C90" s="119" t="s">
        <v>181</v>
      </c>
      <c r="D90" s="120" t="s">
        <v>215</v>
      </c>
      <c r="E90" s="118" t="s">
        <v>78</v>
      </c>
      <c r="F90" s="120" t="s">
        <v>10</v>
      </c>
      <c r="G90" s="118">
        <v>10</v>
      </c>
      <c r="H90" s="121" t="s">
        <v>330</v>
      </c>
      <c r="I90" s="118">
        <v>7</v>
      </c>
      <c r="J90" s="119"/>
      <c r="K90" s="119">
        <v>0</v>
      </c>
      <c r="L90" s="119">
        <v>1</v>
      </c>
      <c r="M90" s="122">
        <v>8</v>
      </c>
      <c r="N90" s="118"/>
      <c r="O90" s="119"/>
      <c r="P90" s="124">
        <v>1</v>
      </c>
      <c r="Q90" s="119"/>
      <c r="R90" s="119"/>
      <c r="S90" s="119"/>
      <c r="T90" s="120"/>
      <c r="U90" s="125">
        <f t="shared" si="5"/>
        <v>11</v>
      </c>
      <c r="V90" s="58" t="s">
        <v>570</v>
      </c>
      <c r="W90" s="59">
        <f t="shared" si="6"/>
        <v>0</v>
      </c>
      <c r="X90" s="59">
        <f t="shared" si="7"/>
        <v>7</v>
      </c>
      <c r="Y90" s="59">
        <f t="shared" si="8"/>
        <v>0</v>
      </c>
      <c r="Z90" s="59">
        <f t="shared" si="9"/>
        <v>1</v>
      </c>
      <c r="AA90" s="60"/>
    </row>
    <row r="91" spans="1:27">
      <c r="A91" s="47"/>
      <c r="B91" s="106" t="s">
        <v>528</v>
      </c>
      <c r="C91" s="47" t="s">
        <v>177</v>
      </c>
      <c r="D91" s="107" t="s">
        <v>120</v>
      </c>
      <c r="E91" s="106" t="s">
        <v>78</v>
      </c>
      <c r="F91" s="107" t="s">
        <v>10</v>
      </c>
      <c r="G91" s="106">
        <v>10</v>
      </c>
      <c r="H91" s="108" t="s">
        <v>330</v>
      </c>
      <c r="I91" s="106"/>
      <c r="J91" s="47"/>
      <c r="K91" s="47">
        <v>0</v>
      </c>
      <c r="L91" s="47">
        <v>6</v>
      </c>
      <c r="M91" s="109">
        <v>6</v>
      </c>
      <c r="N91" s="126">
        <v>1</v>
      </c>
      <c r="O91" s="47"/>
      <c r="P91" s="47"/>
      <c r="Q91" s="58">
        <v>0</v>
      </c>
      <c r="R91" s="47"/>
      <c r="S91" s="47"/>
      <c r="T91" s="107"/>
      <c r="U91" s="110">
        <f t="shared" si="5"/>
        <v>8</v>
      </c>
      <c r="V91" s="47"/>
      <c r="W91" s="59">
        <f t="shared" si="6"/>
        <v>1</v>
      </c>
      <c r="X91" s="59">
        <f t="shared" si="7"/>
        <v>0</v>
      </c>
      <c r="Y91" s="59">
        <f t="shared" si="8"/>
        <v>1</v>
      </c>
      <c r="Z91" s="59">
        <f t="shared" si="9"/>
        <v>6</v>
      </c>
      <c r="AA91" s="60"/>
    </row>
    <row r="92" spans="1:27">
      <c r="A92" s="47"/>
      <c r="B92" s="111" t="s">
        <v>529</v>
      </c>
      <c r="C92" s="112" t="s">
        <v>397</v>
      </c>
      <c r="D92" s="113" t="s">
        <v>120</v>
      </c>
      <c r="E92" s="111" t="s">
        <v>78</v>
      </c>
      <c r="F92" s="113" t="s">
        <v>10</v>
      </c>
      <c r="G92" s="111">
        <v>10</v>
      </c>
      <c r="H92" s="114" t="s">
        <v>330</v>
      </c>
      <c r="I92" s="111"/>
      <c r="J92" s="112"/>
      <c r="K92" s="112"/>
      <c r="L92" s="112">
        <v>0</v>
      </c>
      <c r="M92" s="115">
        <v>0</v>
      </c>
      <c r="N92" s="111"/>
      <c r="O92" s="116">
        <v>1</v>
      </c>
      <c r="P92" s="112"/>
      <c r="Q92" s="112"/>
      <c r="R92" s="112"/>
      <c r="S92" s="112"/>
      <c r="T92" s="113"/>
      <c r="U92" s="117">
        <f t="shared" si="5"/>
        <v>2</v>
      </c>
      <c r="V92" s="47"/>
      <c r="W92" s="59">
        <f t="shared" si="6"/>
        <v>1.6</v>
      </c>
      <c r="X92" s="59">
        <f t="shared" si="7"/>
        <v>0</v>
      </c>
      <c r="Y92" s="59">
        <f t="shared" si="8"/>
        <v>0</v>
      </c>
      <c r="Z92" s="59">
        <f t="shared" si="9"/>
        <v>0.4</v>
      </c>
      <c r="AA92" s="60"/>
    </row>
    <row r="93" spans="1:27">
      <c r="A93" s="47"/>
      <c r="B93" s="106" t="s">
        <v>531</v>
      </c>
      <c r="C93" s="47" t="s">
        <v>284</v>
      </c>
      <c r="D93" s="107" t="s">
        <v>241</v>
      </c>
      <c r="E93" s="106" t="s">
        <v>73</v>
      </c>
      <c r="F93" s="107" t="s">
        <v>10</v>
      </c>
      <c r="G93" s="106">
        <v>10</v>
      </c>
      <c r="H93" s="108" t="s">
        <v>330</v>
      </c>
      <c r="I93" s="106">
        <v>7</v>
      </c>
      <c r="J93" s="47"/>
      <c r="K93" s="47">
        <v>7</v>
      </c>
      <c r="L93" s="47">
        <v>7</v>
      </c>
      <c r="M93" s="109">
        <v>21</v>
      </c>
      <c r="N93" s="106"/>
      <c r="O93" s="47"/>
      <c r="P93" s="58">
        <v>1</v>
      </c>
      <c r="Q93" s="47"/>
      <c r="R93" s="58">
        <v>1</v>
      </c>
      <c r="S93" s="47"/>
      <c r="T93" s="107"/>
      <c r="U93" s="110">
        <f t="shared" si="5"/>
        <v>28</v>
      </c>
      <c r="V93" s="58" t="s">
        <v>570</v>
      </c>
      <c r="W93" s="59">
        <f t="shared" si="6"/>
        <v>10.6</v>
      </c>
      <c r="X93" s="59">
        <f t="shared" si="7"/>
        <v>7</v>
      </c>
      <c r="Y93" s="59">
        <f t="shared" si="8"/>
        <v>0</v>
      </c>
      <c r="Z93" s="59">
        <f t="shared" si="9"/>
        <v>7.4</v>
      </c>
      <c r="AA93" s="60"/>
    </row>
    <row r="94" spans="1:27">
      <c r="A94" s="47"/>
      <c r="B94" s="106" t="s">
        <v>530</v>
      </c>
      <c r="C94" s="47" t="s">
        <v>384</v>
      </c>
      <c r="D94" s="107" t="s">
        <v>447</v>
      </c>
      <c r="E94" s="106" t="s">
        <v>73</v>
      </c>
      <c r="F94" s="107" t="s">
        <v>10</v>
      </c>
      <c r="G94" s="106">
        <v>10</v>
      </c>
      <c r="H94" s="108" t="s">
        <v>330</v>
      </c>
      <c r="I94" s="106">
        <v>7</v>
      </c>
      <c r="J94" s="47">
        <v>7</v>
      </c>
      <c r="K94" s="47">
        <v>7</v>
      </c>
      <c r="L94" s="47"/>
      <c r="M94" s="109">
        <v>21</v>
      </c>
      <c r="N94" s="106"/>
      <c r="O94" s="58">
        <v>1</v>
      </c>
      <c r="P94" s="47"/>
      <c r="Q94" s="47"/>
      <c r="R94" s="47"/>
      <c r="S94" s="47"/>
      <c r="T94" s="107"/>
      <c r="U94" s="110">
        <f t="shared" si="5"/>
        <v>23</v>
      </c>
      <c r="V94" s="47"/>
      <c r="W94" s="59">
        <f t="shared" si="6"/>
        <v>8.6</v>
      </c>
      <c r="X94" s="59">
        <f t="shared" si="7"/>
        <v>7</v>
      </c>
      <c r="Y94" s="59">
        <f t="shared" si="8"/>
        <v>7</v>
      </c>
      <c r="Z94" s="59">
        <f t="shared" si="9"/>
        <v>0.4</v>
      </c>
      <c r="AA94" s="60"/>
    </row>
    <row r="95" spans="1:27">
      <c r="A95" s="47"/>
      <c r="B95" s="106" t="s">
        <v>532</v>
      </c>
      <c r="C95" s="47" t="s">
        <v>344</v>
      </c>
      <c r="D95" s="107" t="s">
        <v>227</v>
      </c>
      <c r="E95" s="106" t="s">
        <v>73</v>
      </c>
      <c r="F95" s="107" t="s">
        <v>10</v>
      </c>
      <c r="G95" s="106">
        <v>10</v>
      </c>
      <c r="H95" s="108" t="s">
        <v>330</v>
      </c>
      <c r="I95" s="106">
        <v>7</v>
      </c>
      <c r="J95" s="47"/>
      <c r="K95" s="47">
        <v>0</v>
      </c>
      <c r="L95" s="47"/>
      <c r="M95" s="109">
        <v>7</v>
      </c>
      <c r="N95" s="126">
        <v>1</v>
      </c>
      <c r="O95" s="47"/>
      <c r="P95" s="47"/>
      <c r="Q95" s="58">
        <v>1</v>
      </c>
      <c r="R95" s="47"/>
      <c r="S95" s="47"/>
      <c r="T95" s="107"/>
      <c r="U95" s="110">
        <f t="shared" si="5"/>
        <v>13</v>
      </c>
      <c r="V95" s="47"/>
      <c r="W95" s="59">
        <f t="shared" si="6"/>
        <v>4.5999999999999996</v>
      </c>
      <c r="X95" s="59">
        <f t="shared" si="7"/>
        <v>7</v>
      </c>
      <c r="Y95" s="59">
        <f t="shared" si="8"/>
        <v>1</v>
      </c>
      <c r="Z95" s="59">
        <f t="shared" si="9"/>
        <v>0.4</v>
      </c>
      <c r="AA95" s="60"/>
    </row>
    <row r="96" spans="1:27">
      <c r="A96" s="47"/>
      <c r="B96" s="118" t="s">
        <v>533</v>
      </c>
      <c r="C96" s="119" t="s">
        <v>534</v>
      </c>
      <c r="D96" s="120" t="s">
        <v>182</v>
      </c>
      <c r="E96" s="118" t="s">
        <v>68</v>
      </c>
      <c r="F96" s="120" t="s">
        <v>10</v>
      </c>
      <c r="G96" s="118">
        <v>11</v>
      </c>
      <c r="H96" s="121" t="s">
        <v>330</v>
      </c>
      <c r="I96" s="118">
        <v>7</v>
      </c>
      <c r="J96" s="119">
        <v>7</v>
      </c>
      <c r="K96" s="119">
        <v>7</v>
      </c>
      <c r="L96" s="119">
        <v>7</v>
      </c>
      <c r="M96" s="122">
        <v>28</v>
      </c>
      <c r="N96" s="123">
        <v>1</v>
      </c>
      <c r="O96" s="124">
        <v>1</v>
      </c>
      <c r="P96" s="119"/>
      <c r="Q96" s="119"/>
      <c r="R96" s="119"/>
      <c r="S96" s="119"/>
      <c r="T96" s="129">
        <v>1</v>
      </c>
      <c r="U96" s="125">
        <f t="shared" si="5"/>
        <v>39</v>
      </c>
      <c r="V96" s="58" t="s">
        <v>570</v>
      </c>
      <c r="W96" s="59">
        <f t="shared" si="6"/>
        <v>9.6</v>
      </c>
      <c r="X96" s="59">
        <f t="shared" si="7"/>
        <v>10.5</v>
      </c>
      <c r="Y96" s="59">
        <f t="shared" si="8"/>
        <v>11.5</v>
      </c>
      <c r="Z96" s="59">
        <f t="shared" si="9"/>
        <v>7.4</v>
      </c>
      <c r="AA96" s="76" t="s">
        <v>590</v>
      </c>
    </row>
    <row r="97" spans="1:27">
      <c r="A97" s="47"/>
      <c r="B97" s="106" t="s">
        <v>536</v>
      </c>
      <c r="C97" s="47" t="s">
        <v>537</v>
      </c>
      <c r="D97" s="107" t="s">
        <v>538</v>
      </c>
      <c r="E97" s="106" t="s">
        <v>68</v>
      </c>
      <c r="F97" s="107" t="s">
        <v>10</v>
      </c>
      <c r="G97" s="106">
        <v>11</v>
      </c>
      <c r="H97" s="108" t="s">
        <v>330</v>
      </c>
      <c r="I97" s="106">
        <v>7</v>
      </c>
      <c r="J97" s="47">
        <v>7</v>
      </c>
      <c r="K97" s="47">
        <v>0</v>
      </c>
      <c r="L97" s="47">
        <v>7</v>
      </c>
      <c r="M97" s="109">
        <v>21</v>
      </c>
      <c r="N97" s="106"/>
      <c r="O97" s="47"/>
      <c r="P97" s="58">
        <v>1</v>
      </c>
      <c r="Q97" s="58">
        <v>1</v>
      </c>
      <c r="R97" s="47"/>
      <c r="S97" s="58">
        <v>1</v>
      </c>
      <c r="T97" s="107"/>
      <c r="U97" s="110">
        <f t="shared" si="5"/>
        <v>34</v>
      </c>
      <c r="V97" s="47"/>
      <c r="W97" s="59">
        <f t="shared" si="6"/>
        <v>3.6</v>
      </c>
      <c r="X97" s="59">
        <f t="shared" si="7"/>
        <v>13</v>
      </c>
      <c r="Y97" s="59">
        <f t="shared" si="8"/>
        <v>7</v>
      </c>
      <c r="Z97" s="59">
        <f t="shared" si="9"/>
        <v>7.4</v>
      </c>
      <c r="AA97" s="155"/>
    </row>
    <row r="98" spans="1:27">
      <c r="A98" s="47"/>
      <c r="B98" s="111" t="s">
        <v>535</v>
      </c>
      <c r="C98" s="112" t="s">
        <v>153</v>
      </c>
      <c r="D98" s="113" t="s">
        <v>127</v>
      </c>
      <c r="E98" s="111" t="s">
        <v>68</v>
      </c>
      <c r="F98" s="113" t="s">
        <v>10</v>
      </c>
      <c r="G98" s="111">
        <v>11</v>
      </c>
      <c r="H98" s="114" t="s">
        <v>330</v>
      </c>
      <c r="I98" s="111">
        <v>7</v>
      </c>
      <c r="J98" s="112">
        <v>7</v>
      </c>
      <c r="K98" s="112">
        <v>7</v>
      </c>
      <c r="L98" s="112">
        <v>1</v>
      </c>
      <c r="M98" s="115">
        <v>22</v>
      </c>
      <c r="N98" s="111"/>
      <c r="O98" s="112"/>
      <c r="P98" s="112"/>
      <c r="Q98" s="112"/>
      <c r="R98" s="116">
        <v>1</v>
      </c>
      <c r="S98" s="112"/>
      <c r="T98" s="113"/>
      <c r="U98" s="117">
        <f t="shared" si="5"/>
        <v>26</v>
      </c>
      <c r="V98" s="47"/>
      <c r="W98" s="59">
        <f t="shared" si="6"/>
        <v>10.6</v>
      </c>
      <c r="X98" s="59">
        <f t="shared" si="7"/>
        <v>7</v>
      </c>
      <c r="Y98" s="59">
        <f t="shared" si="8"/>
        <v>7</v>
      </c>
      <c r="Z98" s="59">
        <f t="shared" si="9"/>
        <v>1.4</v>
      </c>
      <c r="AA98" s="60"/>
    </row>
    <row r="99" spans="1:27">
      <c r="A99" s="47"/>
      <c r="B99" s="118" t="s">
        <v>539</v>
      </c>
      <c r="C99" s="119" t="s">
        <v>187</v>
      </c>
      <c r="D99" s="120" t="s">
        <v>188</v>
      </c>
      <c r="E99" s="118" t="s">
        <v>76</v>
      </c>
      <c r="F99" s="120" t="s">
        <v>10</v>
      </c>
      <c r="G99" s="118">
        <v>9</v>
      </c>
      <c r="H99" s="121" t="s">
        <v>330</v>
      </c>
      <c r="I99" s="118"/>
      <c r="J99" s="119">
        <v>0</v>
      </c>
      <c r="K99" s="119">
        <v>7</v>
      </c>
      <c r="L99" s="119">
        <v>1</v>
      </c>
      <c r="M99" s="122">
        <v>8</v>
      </c>
      <c r="N99" s="118"/>
      <c r="O99" s="119"/>
      <c r="P99" s="119"/>
      <c r="Q99" s="124">
        <v>1</v>
      </c>
      <c r="R99" s="119"/>
      <c r="S99" s="119"/>
      <c r="T99" s="120"/>
      <c r="U99" s="125">
        <f t="shared" si="5"/>
        <v>12</v>
      </c>
      <c r="V99" s="58" t="s">
        <v>570</v>
      </c>
      <c r="W99" s="59">
        <f t="shared" si="6"/>
        <v>10.6</v>
      </c>
      <c r="X99" s="59">
        <f t="shared" si="7"/>
        <v>0</v>
      </c>
      <c r="Y99" s="59">
        <f t="shared" si="8"/>
        <v>0</v>
      </c>
      <c r="Z99" s="59">
        <f t="shared" si="9"/>
        <v>1.4</v>
      </c>
      <c r="AA99" s="60"/>
    </row>
    <row r="100" spans="1:27">
      <c r="A100" s="47"/>
      <c r="B100" s="106" t="s">
        <v>540</v>
      </c>
      <c r="C100" s="47" t="s">
        <v>146</v>
      </c>
      <c r="D100" s="107" t="s">
        <v>541</v>
      </c>
      <c r="E100" s="106" t="s">
        <v>76</v>
      </c>
      <c r="F100" s="107" t="s">
        <v>10</v>
      </c>
      <c r="G100" s="106">
        <v>9</v>
      </c>
      <c r="H100" s="108" t="s">
        <v>330</v>
      </c>
      <c r="I100" s="106"/>
      <c r="J100" s="47"/>
      <c r="K100" s="47">
        <v>0</v>
      </c>
      <c r="L100" s="47">
        <v>7</v>
      </c>
      <c r="M100" s="109">
        <v>7</v>
      </c>
      <c r="N100" s="126">
        <v>1</v>
      </c>
      <c r="O100" s="58">
        <v>1</v>
      </c>
      <c r="P100" s="47"/>
      <c r="Q100" s="47"/>
      <c r="R100" s="47"/>
      <c r="S100" s="47"/>
      <c r="T100" s="107"/>
      <c r="U100" s="110">
        <f t="shared" si="5"/>
        <v>11</v>
      </c>
      <c r="V100" s="47"/>
      <c r="W100" s="59">
        <f t="shared" si="6"/>
        <v>2.6</v>
      </c>
      <c r="X100" s="59">
        <f t="shared" si="7"/>
        <v>0</v>
      </c>
      <c r="Y100" s="59">
        <f t="shared" si="8"/>
        <v>1</v>
      </c>
      <c r="Z100" s="59">
        <f t="shared" si="9"/>
        <v>7.4</v>
      </c>
      <c r="AA100" s="60"/>
    </row>
    <row r="101" spans="1:27">
      <c r="A101" s="47"/>
      <c r="B101" s="111" t="s">
        <v>542</v>
      </c>
      <c r="C101" s="112" t="s">
        <v>543</v>
      </c>
      <c r="D101" s="113" t="s">
        <v>238</v>
      </c>
      <c r="E101" s="111" t="s">
        <v>76</v>
      </c>
      <c r="F101" s="113" t="s">
        <v>10</v>
      </c>
      <c r="G101" s="111">
        <v>9</v>
      </c>
      <c r="H101" s="114" t="s">
        <v>330</v>
      </c>
      <c r="I101" s="111">
        <v>0</v>
      </c>
      <c r="J101" s="112">
        <v>0</v>
      </c>
      <c r="K101" s="112"/>
      <c r="L101" s="112">
        <v>0</v>
      </c>
      <c r="M101" s="115">
        <v>0</v>
      </c>
      <c r="N101" s="111"/>
      <c r="O101" s="112"/>
      <c r="P101" s="116">
        <v>1</v>
      </c>
      <c r="Q101" s="112"/>
      <c r="R101" s="116">
        <v>1</v>
      </c>
      <c r="S101" s="116">
        <v>0</v>
      </c>
      <c r="T101" s="113"/>
      <c r="U101" s="117">
        <f t="shared" si="5"/>
        <v>7</v>
      </c>
      <c r="V101" s="47"/>
      <c r="W101" s="59">
        <f t="shared" si="6"/>
        <v>3.6</v>
      </c>
      <c r="X101" s="59">
        <f t="shared" si="7"/>
        <v>0</v>
      </c>
      <c r="Y101" s="59">
        <f t="shared" si="8"/>
        <v>0</v>
      </c>
      <c r="Z101" s="59">
        <f t="shared" si="9"/>
        <v>0.4</v>
      </c>
      <c r="AA101" s="60"/>
    </row>
    <row r="102" spans="1:27">
      <c r="A102" s="47"/>
      <c r="B102" s="118" t="s">
        <v>544</v>
      </c>
      <c r="C102" s="119" t="s">
        <v>231</v>
      </c>
      <c r="D102" s="120" t="s">
        <v>150</v>
      </c>
      <c r="E102" s="118" t="s">
        <v>94</v>
      </c>
      <c r="F102" s="120" t="s">
        <v>10</v>
      </c>
      <c r="G102" s="118">
        <v>9</v>
      </c>
      <c r="H102" s="121" t="s">
        <v>330</v>
      </c>
      <c r="I102" s="118"/>
      <c r="J102" s="119"/>
      <c r="K102" s="119"/>
      <c r="L102" s="119">
        <v>7</v>
      </c>
      <c r="M102" s="122">
        <v>7</v>
      </c>
      <c r="N102" s="118"/>
      <c r="O102" s="119"/>
      <c r="P102" s="119"/>
      <c r="Q102" s="119"/>
      <c r="R102" s="119"/>
      <c r="S102" s="119"/>
      <c r="T102" s="120"/>
      <c r="U102" s="125">
        <f t="shared" si="5"/>
        <v>7</v>
      </c>
      <c r="V102" s="58" t="s">
        <v>570</v>
      </c>
      <c r="W102" s="59">
        <f t="shared" si="6"/>
        <v>0</v>
      </c>
      <c r="X102" s="59">
        <f t="shared" si="7"/>
        <v>0</v>
      </c>
      <c r="Y102" s="59">
        <f t="shared" si="8"/>
        <v>0</v>
      </c>
      <c r="Z102" s="59">
        <f t="shared" si="9"/>
        <v>7</v>
      </c>
      <c r="AA102" s="60"/>
    </row>
    <row r="103" spans="1:27">
      <c r="A103" s="47"/>
      <c r="B103" s="106" t="s">
        <v>545</v>
      </c>
      <c r="C103" s="47" t="s">
        <v>546</v>
      </c>
      <c r="D103" s="107" t="s">
        <v>547</v>
      </c>
      <c r="E103" s="106" t="s">
        <v>94</v>
      </c>
      <c r="F103" s="107" t="s">
        <v>10</v>
      </c>
      <c r="G103" s="106">
        <v>9</v>
      </c>
      <c r="H103" s="108" t="s">
        <v>330</v>
      </c>
      <c r="I103" s="106">
        <v>0</v>
      </c>
      <c r="J103" s="47"/>
      <c r="K103" s="47"/>
      <c r="L103" s="47">
        <v>6</v>
      </c>
      <c r="M103" s="109">
        <v>6</v>
      </c>
      <c r="N103" s="106"/>
      <c r="O103" s="47"/>
      <c r="P103" s="58">
        <v>0</v>
      </c>
      <c r="Q103" s="47"/>
      <c r="R103" s="47"/>
      <c r="S103" s="47"/>
      <c r="T103" s="107"/>
      <c r="U103" s="110">
        <f t="shared" si="5"/>
        <v>6</v>
      </c>
      <c r="V103" s="47"/>
      <c r="W103" s="59">
        <f t="shared" si="6"/>
        <v>0</v>
      </c>
      <c r="X103" s="59">
        <f t="shared" si="7"/>
        <v>0</v>
      </c>
      <c r="Y103" s="59">
        <f t="shared" si="8"/>
        <v>0</v>
      </c>
      <c r="Z103" s="59">
        <f t="shared" si="9"/>
        <v>6</v>
      </c>
      <c r="AA103" s="60"/>
    </row>
    <row r="104" spans="1:27">
      <c r="A104" s="47"/>
      <c r="B104" s="111" t="s">
        <v>548</v>
      </c>
      <c r="C104" s="112" t="s">
        <v>248</v>
      </c>
      <c r="D104" s="113" t="s">
        <v>273</v>
      </c>
      <c r="E104" s="111" t="s">
        <v>94</v>
      </c>
      <c r="F104" s="113" t="s">
        <v>10</v>
      </c>
      <c r="G104" s="111">
        <v>9</v>
      </c>
      <c r="H104" s="114" t="s">
        <v>330</v>
      </c>
      <c r="I104" s="111">
        <v>0</v>
      </c>
      <c r="J104" s="112">
        <v>0</v>
      </c>
      <c r="K104" s="112">
        <v>0</v>
      </c>
      <c r="L104" s="112"/>
      <c r="M104" s="115">
        <v>0</v>
      </c>
      <c r="N104" s="131">
        <v>1</v>
      </c>
      <c r="O104" s="116">
        <v>1</v>
      </c>
      <c r="P104" s="112"/>
      <c r="Q104" s="112"/>
      <c r="R104" s="112"/>
      <c r="S104" s="112"/>
      <c r="T104" s="113"/>
      <c r="U104" s="117">
        <f t="shared" si="5"/>
        <v>4</v>
      </c>
      <c r="V104" s="47"/>
      <c r="W104" s="59">
        <f t="shared" si="6"/>
        <v>2.6</v>
      </c>
      <c r="X104" s="59">
        <f t="shared" si="7"/>
        <v>0</v>
      </c>
      <c r="Y104" s="59">
        <f t="shared" si="8"/>
        <v>1</v>
      </c>
      <c r="Z104" s="59">
        <f t="shared" si="9"/>
        <v>0.4</v>
      </c>
      <c r="AA104" s="60"/>
    </row>
    <row r="105" spans="1:27">
      <c r="A105" s="47"/>
      <c r="B105" s="118" t="s">
        <v>549</v>
      </c>
      <c r="C105" s="119" t="s">
        <v>248</v>
      </c>
      <c r="D105" s="120" t="s">
        <v>127</v>
      </c>
      <c r="E105" s="118" t="s">
        <v>81</v>
      </c>
      <c r="F105" s="120" t="s">
        <v>10</v>
      </c>
      <c r="G105" s="118">
        <v>9</v>
      </c>
      <c r="H105" s="121" t="s">
        <v>330</v>
      </c>
      <c r="I105" s="118"/>
      <c r="J105" s="119">
        <v>7</v>
      </c>
      <c r="K105" s="119">
        <v>7</v>
      </c>
      <c r="L105" s="119"/>
      <c r="M105" s="122">
        <v>14</v>
      </c>
      <c r="N105" s="118"/>
      <c r="O105" s="124">
        <v>1</v>
      </c>
      <c r="P105" s="124"/>
      <c r="Q105" s="124">
        <v>1</v>
      </c>
      <c r="R105" s="119"/>
      <c r="S105" s="119"/>
      <c r="T105" s="120"/>
      <c r="U105" s="125">
        <f t="shared" si="5"/>
        <v>20</v>
      </c>
      <c r="V105" s="58" t="s">
        <v>570</v>
      </c>
      <c r="W105" s="59">
        <f t="shared" si="6"/>
        <v>12.2</v>
      </c>
      <c r="X105" s="59">
        <f t="shared" si="7"/>
        <v>0</v>
      </c>
      <c r="Y105" s="59">
        <f t="shared" si="8"/>
        <v>7</v>
      </c>
      <c r="Z105" s="59">
        <f t="shared" si="9"/>
        <v>0.8</v>
      </c>
      <c r="AA105" s="76" t="s">
        <v>579</v>
      </c>
    </row>
    <row r="106" spans="1:27">
      <c r="A106" s="47"/>
      <c r="B106" s="106" t="s">
        <v>550</v>
      </c>
      <c r="C106" s="47" t="s">
        <v>265</v>
      </c>
      <c r="D106" s="107" t="s">
        <v>133</v>
      </c>
      <c r="E106" s="106" t="s">
        <v>81</v>
      </c>
      <c r="F106" s="107" t="s">
        <v>10</v>
      </c>
      <c r="G106" s="106">
        <v>9</v>
      </c>
      <c r="H106" s="108" t="s">
        <v>330</v>
      </c>
      <c r="I106" s="106">
        <v>0</v>
      </c>
      <c r="J106" s="47">
        <v>0</v>
      </c>
      <c r="K106" s="47">
        <v>0</v>
      </c>
      <c r="L106" s="47">
        <v>0</v>
      </c>
      <c r="M106" s="109">
        <v>0</v>
      </c>
      <c r="N106" s="106"/>
      <c r="O106" s="47"/>
      <c r="P106" s="47"/>
      <c r="Q106" s="47"/>
      <c r="R106" s="58">
        <v>1</v>
      </c>
      <c r="S106" s="47"/>
      <c r="T106" s="107"/>
      <c r="U106" s="110">
        <f t="shared" si="5"/>
        <v>4</v>
      </c>
      <c r="V106" s="47"/>
      <c r="W106" s="59">
        <f t="shared" si="6"/>
        <v>3.6</v>
      </c>
      <c r="X106" s="59">
        <f t="shared" si="7"/>
        <v>0</v>
      </c>
      <c r="Y106" s="59">
        <f t="shared" si="8"/>
        <v>0</v>
      </c>
      <c r="Z106" s="59">
        <f t="shared" si="9"/>
        <v>0.4</v>
      </c>
      <c r="AA106" s="60"/>
    </row>
    <row r="107" spans="1:27">
      <c r="A107" s="47"/>
      <c r="B107" s="111" t="s">
        <v>551</v>
      </c>
      <c r="C107" s="112" t="s">
        <v>552</v>
      </c>
      <c r="D107" s="113" t="s">
        <v>136</v>
      </c>
      <c r="E107" s="111" t="s">
        <v>81</v>
      </c>
      <c r="F107" s="113" t="s">
        <v>10</v>
      </c>
      <c r="G107" s="111">
        <v>9</v>
      </c>
      <c r="H107" s="114" t="s">
        <v>330</v>
      </c>
      <c r="I107" s="111"/>
      <c r="J107" s="112">
        <v>0</v>
      </c>
      <c r="K107" s="112">
        <v>0</v>
      </c>
      <c r="L107" s="112">
        <v>0</v>
      </c>
      <c r="M107" s="115">
        <v>0</v>
      </c>
      <c r="N107" s="131">
        <v>1</v>
      </c>
      <c r="O107" s="112"/>
      <c r="P107" s="112"/>
      <c r="Q107" s="112"/>
      <c r="R107" s="112"/>
      <c r="S107" s="112"/>
      <c r="T107" s="113"/>
      <c r="U107" s="117">
        <f t="shared" si="5"/>
        <v>2</v>
      </c>
      <c r="V107" s="47"/>
      <c r="W107" s="59">
        <f t="shared" si="6"/>
        <v>1</v>
      </c>
      <c r="X107" s="59">
        <f t="shared" si="7"/>
        <v>0</v>
      </c>
      <c r="Y107" s="59">
        <f t="shared" si="8"/>
        <v>1</v>
      </c>
      <c r="Z107" s="59">
        <f t="shared" si="9"/>
        <v>0</v>
      </c>
      <c r="AA107" s="60"/>
    </row>
    <row r="108" spans="1:27">
      <c r="A108" s="47"/>
      <c r="B108" s="118" t="s">
        <v>553</v>
      </c>
      <c r="C108" s="119" t="s">
        <v>384</v>
      </c>
      <c r="D108" s="120" t="s">
        <v>188</v>
      </c>
      <c r="E108" s="118" t="s">
        <v>98</v>
      </c>
      <c r="F108" s="120" t="s">
        <v>55</v>
      </c>
      <c r="G108" s="118">
        <v>9</v>
      </c>
      <c r="H108" s="121" t="s">
        <v>295</v>
      </c>
      <c r="I108" s="118">
        <v>0</v>
      </c>
      <c r="J108" s="119"/>
      <c r="K108" s="119"/>
      <c r="L108" s="119">
        <v>3</v>
      </c>
      <c r="M108" s="122">
        <v>3</v>
      </c>
      <c r="N108" s="118"/>
      <c r="O108" s="119"/>
      <c r="P108" s="119"/>
      <c r="Q108" s="119"/>
      <c r="R108" s="119"/>
      <c r="S108" s="119"/>
      <c r="T108" s="120"/>
      <c r="U108" s="125">
        <f t="shared" si="5"/>
        <v>3</v>
      </c>
      <c r="V108" s="58" t="s">
        <v>570</v>
      </c>
      <c r="W108" s="59">
        <f t="shared" si="6"/>
        <v>0</v>
      </c>
      <c r="X108" s="59">
        <f t="shared" si="7"/>
        <v>0</v>
      </c>
      <c r="Y108" s="59">
        <f t="shared" si="8"/>
        <v>0</v>
      </c>
      <c r="Z108" s="59">
        <f t="shared" si="9"/>
        <v>3</v>
      </c>
      <c r="AA108" s="60"/>
    </row>
    <row r="109" spans="1:27">
      <c r="A109" s="47"/>
      <c r="B109" s="106" t="s">
        <v>554</v>
      </c>
      <c r="C109" s="47" t="s">
        <v>149</v>
      </c>
      <c r="D109" s="107" t="s">
        <v>555</v>
      </c>
      <c r="E109" s="106" t="s">
        <v>98</v>
      </c>
      <c r="F109" s="107" t="s">
        <v>55</v>
      </c>
      <c r="G109" s="106">
        <v>9</v>
      </c>
      <c r="H109" s="108" t="s">
        <v>295</v>
      </c>
      <c r="I109" s="106"/>
      <c r="J109" s="47"/>
      <c r="K109" s="47">
        <v>0</v>
      </c>
      <c r="L109" s="47"/>
      <c r="M109" s="109">
        <v>0</v>
      </c>
      <c r="N109" s="126">
        <v>1</v>
      </c>
      <c r="O109" s="58">
        <v>0</v>
      </c>
      <c r="P109" s="47"/>
      <c r="Q109" s="47"/>
      <c r="R109" s="47"/>
      <c r="S109" s="47"/>
      <c r="T109" s="107"/>
      <c r="U109" s="110">
        <f t="shared" si="5"/>
        <v>2</v>
      </c>
      <c r="V109" s="47"/>
      <c r="W109" s="59">
        <f t="shared" si="6"/>
        <v>1</v>
      </c>
      <c r="X109" s="59">
        <f t="shared" si="7"/>
        <v>0</v>
      </c>
      <c r="Y109" s="59">
        <f t="shared" si="8"/>
        <v>1</v>
      </c>
      <c r="Z109" s="59">
        <f t="shared" si="9"/>
        <v>0</v>
      </c>
      <c r="AA109" s="60"/>
    </row>
    <row r="110" spans="1:27">
      <c r="A110" s="47"/>
      <c r="B110" s="111" t="s">
        <v>556</v>
      </c>
      <c r="C110" s="112" t="s">
        <v>374</v>
      </c>
      <c r="D110" s="113" t="s">
        <v>136</v>
      </c>
      <c r="E110" s="111" t="s">
        <v>98</v>
      </c>
      <c r="F110" s="113" t="s">
        <v>55</v>
      </c>
      <c r="G110" s="111">
        <v>9</v>
      </c>
      <c r="H110" s="114" t="s">
        <v>295</v>
      </c>
      <c r="I110" s="111"/>
      <c r="J110" s="112">
        <v>0</v>
      </c>
      <c r="K110" s="112">
        <v>0</v>
      </c>
      <c r="L110" s="112">
        <v>0</v>
      </c>
      <c r="M110" s="115">
        <v>0</v>
      </c>
      <c r="N110" s="111"/>
      <c r="O110" s="112"/>
      <c r="P110" s="112"/>
      <c r="Q110" s="116">
        <v>0</v>
      </c>
      <c r="R110" s="116"/>
      <c r="S110" s="116">
        <v>0</v>
      </c>
      <c r="T110" s="128">
        <v>0</v>
      </c>
      <c r="U110" s="117">
        <f t="shared" si="5"/>
        <v>0</v>
      </c>
      <c r="V110" s="47"/>
      <c r="W110" s="59">
        <f t="shared" si="6"/>
        <v>0</v>
      </c>
      <c r="X110" s="59">
        <f t="shared" si="7"/>
        <v>0</v>
      </c>
      <c r="Y110" s="59">
        <f t="shared" si="8"/>
        <v>0</v>
      </c>
      <c r="Z110" s="59">
        <f t="shared" si="9"/>
        <v>0</v>
      </c>
      <c r="AA110" s="60"/>
    </row>
    <row r="111" spans="1:27">
      <c r="A111" s="47"/>
      <c r="B111" s="118" t="s">
        <v>557</v>
      </c>
      <c r="C111" s="119" t="s">
        <v>195</v>
      </c>
      <c r="D111" s="120" t="s">
        <v>157</v>
      </c>
      <c r="E111" s="118" t="s">
        <v>87</v>
      </c>
      <c r="F111" s="120" t="s">
        <v>26</v>
      </c>
      <c r="G111" s="118">
        <v>9</v>
      </c>
      <c r="H111" s="121" t="s">
        <v>223</v>
      </c>
      <c r="I111" s="118"/>
      <c r="J111" s="119">
        <v>7</v>
      </c>
      <c r="K111" s="119">
        <v>0</v>
      </c>
      <c r="L111" s="119"/>
      <c r="M111" s="122">
        <v>7</v>
      </c>
      <c r="N111" s="123">
        <v>1</v>
      </c>
      <c r="O111" s="119"/>
      <c r="P111" s="124">
        <v>1</v>
      </c>
      <c r="Q111" s="119"/>
      <c r="R111" s="119"/>
      <c r="S111" s="119"/>
      <c r="T111" s="120"/>
      <c r="U111" s="125">
        <f t="shared" si="5"/>
        <v>12</v>
      </c>
      <c r="V111" s="58" t="s">
        <v>570</v>
      </c>
      <c r="W111" s="59">
        <f t="shared" si="6"/>
        <v>1</v>
      </c>
      <c r="X111" s="59">
        <f t="shared" si="7"/>
        <v>0</v>
      </c>
      <c r="Y111" s="59">
        <f t="shared" si="8"/>
        <v>8</v>
      </c>
      <c r="Z111" s="59">
        <f t="shared" si="9"/>
        <v>0</v>
      </c>
      <c r="AA111" s="60"/>
    </row>
    <row r="112" spans="1:27">
      <c r="A112" s="47"/>
      <c r="B112" s="106" t="s">
        <v>558</v>
      </c>
      <c r="C112" s="47" t="s">
        <v>231</v>
      </c>
      <c r="D112" s="107" t="s">
        <v>154</v>
      </c>
      <c r="E112" s="106" t="s">
        <v>87</v>
      </c>
      <c r="F112" s="107" t="s">
        <v>26</v>
      </c>
      <c r="G112" s="106">
        <v>9</v>
      </c>
      <c r="H112" s="108" t="s">
        <v>223</v>
      </c>
      <c r="I112" s="106">
        <v>0</v>
      </c>
      <c r="J112" s="47">
        <v>7</v>
      </c>
      <c r="K112" s="47">
        <v>0</v>
      </c>
      <c r="L112" s="47">
        <v>0</v>
      </c>
      <c r="M112" s="109">
        <v>7</v>
      </c>
      <c r="N112" s="106"/>
      <c r="O112" s="47"/>
      <c r="P112" s="47"/>
      <c r="Q112" s="47"/>
      <c r="R112" s="58">
        <v>0</v>
      </c>
      <c r="S112" s="47"/>
      <c r="T112" s="107"/>
      <c r="U112" s="110">
        <f t="shared" si="5"/>
        <v>7</v>
      </c>
      <c r="V112" s="47"/>
      <c r="W112" s="59">
        <f t="shared" si="6"/>
        <v>0</v>
      </c>
      <c r="X112" s="59">
        <f t="shared" si="7"/>
        <v>0</v>
      </c>
      <c r="Y112" s="59">
        <f t="shared" si="8"/>
        <v>7</v>
      </c>
      <c r="Z112" s="59">
        <f t="shared" si="9"/>
        <v>0</v>
      </c>
      <c r="AA112" s="60"/>
    </row>
    <row r="113" spans="1:27">
      <c r="A113" s="47"/>
      <c r="B113" s="111" t="s">
        <v>559</v>
      </c>
      <c r="C113" s="112" t="s">
        <v>167</v>
      </c>
      <c r="D113" s="113" t="s">
        <v>157</v>
      </c>
      <c r="E113" s="111" t="s">
        <v>87</v>
      </c>
      <c r="F113" s="113" t="s">
        <v>26</v>
      </c>
      <c r="G113" s="111">
        <v>9</v>
      </c>
      <c r="H113" s="114" t="s">
        <v>223</v>
      </c>
      <c r="I113" s="111">
        <v>7</v>
      </c>
      <c r="J113" s="112">
        <v>0</v>
      </c>
      <c r="K113" s="112">
        <v>0</v>
      </c>
      <c r="L113" s="112"/>
      <c r="M113" s="115">
        <v>7</v>
      </c>
      <c r="N113" s="111"/>
      <c r="O113" s="112"/>
      <c r="P113" s="112"/>
      <c r="Q113" s="112"/>
      <c r="R113" s="112"/>
      <c r="S113" s="112"/>
      <c r="T113" s="113"/>
      <c r="U113" s="117">
        <f t="shared" si="5"/>
        <v>7</v>
      </c>
      <c r="V113" s="47"/>
      <c r="W113" s="59">
        <f t="shared" si="6"/>
        <v>0</v>
      </c>
      <c r="X113" s="59">
        <f t="shared" si="7"/>
        <v>7</v>
      </c>
      <c r="Y113" s="59">
        <f t="shared" si="8"/>
        <v>0</v>
      </c>
      <c r="Z113" s="59">
        <f t="shared" si="9"/>
        <v>0</v>
      </c>
      <c r="AA113" s="60"/>
    </row>
    <row r="114" spans="1:27">
      <c r="A114" s="47"/>
      <c r="B114" s="47"/>
      <c r="C114" s="47"/>
      <c r="D114" s="47"/>
      <c r="E114" s="47"/>
      <c r="F114" s="47"/>
      <c r="G114" s="47"/>
      <c r="H114" s="134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 spans="1:27">
      <c r="A115" s="47"/>
      <c r="B115" s="47"/>
      <c r="C115" s="47"/>
      <c r="D115" s="47"/>
      <c r="E115" s="47"/>
      <c r="F115" s="47"/>
      <c r="G115" s="47"/>
      <c r="H115" s="134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 spans="1:27">
      <c r="A116" s="47"/>
      <c r="B116" s="47"/>
      <c r="C116" s="47"/>
      <c r="D116" s="47"/>
      <c r="E116" s="47"/>
      <c r="F116" s="47"/>
      <c r="G116" s="47"/>
      <c r="H116" s="134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 spans="1:27">
      <c r="A117" s="47"/>
      <c r="B117" s="47"/>
      <c r="C117" s="47"/>
      <c r="D117" s="47"/>
      <c r="E117" s="47"/>
      <c r="F117" s="47"/>
      <c r="G117" s="47"/>
      <c r="H117" s="134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 spans="1:27">
      <c r="A118" s="47"/>
      <c r="B118" s="47"/>
      <c r="C118" s="47"/>
      <c r="D118" s="47"/>
      <c r="E118" s="47"/>
      <c r="F118" s="47"/>
      <c r="G118" s="47"/>
      <c r="H118" s="134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 spans="1:27">
      <c r="A119" s="47"/>
      <c r="B119" s="47"/>
      <c r="C119" s="47"/>
      <c r="D119" s="47"/>
      <c r="E119" s="47"/>
      <c r="F119" s="47"/>
      <c r="G119" s="47"/>
      <c r="H119" s="134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 spans="1:27">
      <c r="A120" s="47"/>
      <c r="B120" s="47"/>
      <c r="C120" s="47"/>
      <c r="D120" s="47"/>
      <c r="E120" s="47"/>
      <c r="F120" s="47"/>
      <c r="G120" s="47"/>
      <c r="H120" s="134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 spans="1:27">
      <c r="A121" s="47"/>
      <c r="B121" s="47"/>
      <c r="C121" s="47"/>
      <c r="D121" s="47"/>
      <c r="E121" s="47"/>
      <c r="F121" s="47"/>
      <c r="G121" s="47"/>
      <c r="H121" s="134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 spans="1:27">
      <c r="A122" s="47"/>
      <c r="B122" s="47"/>
      <c r="C122" s="47"/>
      <c r="D122" s="47"/>
      <c r="E122" s="47"/>
      <c r="F122" s="47"/>
      <c r="G122" s="47"/>
      <c r="H122" s="134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 spans="1:27">
      <c r="A123" s="47"/>
      <c r="B123" s="47"/>
      <c r="C123" s="47"/>
      <c r="D123" s="47"/>
      <c r="E123" s="47"/>
      <c r="F123" s="47"/>
      <c r="G123" s="47"/>
      <c r="H123" s="134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 spans="1:27">
      <c r="A124" s="47"/>
      <c r="B124" s="47"/>
      <c r="C124" s="47"/>
      <c r="D124" s="47"/>
      <c r="E124" s="47"/>
      <c r="F124" s="47"/>
      <c r="G124" s="47"/>
      <c r="H124" s="134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 spans="1:27">
      <c r="A125" s="47"/>
      <c r="B125" s="47"/>
      <c r="C125" s="47"/>
      <c r="D125" s="47"/>
      <c r="E125" s="47"/>
      <c r="F125" s="47"/>
      <c r="G125" s="47"/>
      <c r="H125" s="134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 spans="1:27">
      <c r="A126" s="47"/>
      <c r="B126" s="47"/>
      <c r="C126" s="47"/>
      <c r="D126" s="47"/>
      <c r="E126" s="47"/>
      <c r="F126" s="47"/>
      <c r="G126" s="47"/>
      <c r="H126" s="134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 spans="1:27">
      <c r="A127" s="47"/>
      <c r="B127" s="47"/>
      <c r="C127" s="47"/>
      <c r="D127" s="47"/>
      <c r="E127" s="47"/>
      <c r="F127" s="47"/>
      <c r="G127" s="47"/>
      <c r="H127" s="134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spans="1:27">
      <c r="A128" s="47"/>
      <c r="B128" s="47"/>
      <c r="C128" s="47"/>
      <c r="D128" s="47"/>
      <c r="E128" s="47"/>
      <c r="F128" s="47"/>
      <c r="G128" s="47"/>
      <c r="H128" s="134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spans="1:27">
      <c r="A129" s="47"/>
      <c r="B129" s="47"/>
      <c r="C129" s="47"/>
      <c r="D129" s="47"/>
      <c r="E129" s="47"/>
      <c r="F129" s="47"/>
      <c r="G129" s="47"/>
      <c r="H129" s="134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spans="1:27">
      <c r="A130" s="47"/>
      <c r="B130" s="47"/>
      <c r="C130" s="47"/>
      <c r="D130" s="47"/>
      <c r="E130" s="47"/>
      <c r="F130" s="47"/>
      <c r="G130" s="47"/>
      <c r="H130" s="134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spans="1:27">
      <c r="A131" s="47"/>
      <c r="B131" s="47"/>
      <c r="C131" s="47"/>
      <c r="D131" s="47"/>
      <c r="E131" s="47"/>
      <c r="F131" s="47"/>
      <c r="G131" s="47"/>
      <c r="H131" s="134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 spans="1:27">
      <c r="A132" s="47"/>
      <c r="B132" s="47"/>
      <c r="C132" s="47"/>
      <c r="D132" s="47"/>
      <c r="E132" s="47"/>
      <c r="F132" s="47"/>
      <c r="G132" s="47"/>
      <c r="H132" s="134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 spans="1:27">
      <c r="A133" s="47"/>
      <c r="B133" s="47"/>
      <c r="C133" s="47"/>
      <c r="D133" s="47"/>
      <c r="E133" s="47"/>
      <c r="F133" s="47"/>
      <c r="G133" s="47"/>
      <c r="H133" s="134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 spans="1:27">
      <c r="A134" s="47"/>
      <c r="B134" s="47"/>
      <c r="C134" s="47"/>
      <c r="D134" s="47"/>
      <c r="E134" s="47"/>
      <c r="F134" s="47"/>
      <c r="G134" s="47"/>
      <c r="H134" s="134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 spans="1:27">
      <c r="A135" s="47"/>
      <c r="B135" s="47"/>
      <c r="C135" s="47"/>
      <c r="D135" s="47"/>
      <c r="E135" s="47"/>
      <c r="F135" s="47"/>
      <c r="G135" s="47"/>
      <c r="H135" s="134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spans="1:27">
      <c r="A136" s="47"/>
      <c r="B136" s="47"/>
      <c r="C136" s="47"/>
      <c r="D136" s="47"/>
      <c r="E136" s="47"/>
      <c r="F136" s="47"/>
      <c r="G136" s="47"/>
      <c r="H136" s="134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 spans="1:27">
      <c r="A137" s="47"/>
      <c r="B137" s="47"/>
      <c r="C137" s="47"/>
      <c r="D137" s="47"/>
      <c r="E137" s="47"/>
      <c r="F137" s="47"/>
      <c r="G137" s="47"/>
      <c r="H137" s="134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 spans="1:27">
      <c r="A138" s="47"/>
      <c r="B138" s="47"/>
      <c r="C138" s="47"/>
      <c r="D138" s="47"/>
      <c r="E138" s="47"/>
      <c r="F138" s="47"/>
      <c r="G138" s="47"/>
      <c r="H138" s="134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 spans="1:27">
      <c r="A139" s="47"/>
      <c r="B139" s="47"/>
      <c r="C139" s="47"/>
      <c r="D139" s="47"/>
      <c r="E139" s="47"/>
      <c r="F139" s="47"/>
      <c r="G139" s="47"/>
      <c r="H139" s="134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 spans="1:27">
      <c r="A140" s="47"/>
      <c r="B140" s="47"/>
      <c r="C140" s="47"/>
      <c r="D140" s="47"/>
      <c r="E140" s="47"/>
      <c r="F140" s="47"/>
      <c r="G140" s="47"/>
      <c r="H140" s="134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 spans="1:27">
      <c r="A141" s="47"/>
      <c r="B141" s="47"/>
      <c r="C141" s="47"/>
      <c r="D141" s="47"/>
      <c r="E141" s="47"/>
      <c r="F141" s="47"/>
      <c r="G141" s="47"/>
      <c r="H141" s="134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 spans="1:27">
      <c r="A142" s="47"/>
      <c r="B142" s="47"/>
      <c r="C142" s="47"/>
      <c r="D142" s="47"/>
      <c r="E142" s="47"/>
      <c r="F142" s="47"/>
      <c r="G142" s="47"/>
      <c r="H142" s="134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 spans="1:27">
      <c r="A143" s="47"/>
      <c r="B143" s="47"/>
      <c r="C143" s="47"/>
      <c r="D143" s="47"/>
      <c r="E143" s="47"/>
      <c r="F143" s="47"/>
      <c r="G143" s="47"/>
      <c r="H143" s="134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 spans="1:27">
      <c r="A144" s="47"/>
      <c r="B144" s="47"/>
      <c r="C144" s="47"/>
      <c r="D144" s="47"/>
      <c r="E144" s="47"/>
      <c r="F144" s="47"/>
      <c r="G144" s="47"/>
      <c r="H144" s="134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 spans="1:27">
      <c r="A145" s="47"/>
      <c r="B145" s="47"/>
      <c r="C145" s="47"/>
      <c r="D145" s="47"/>
      <c r="E145" s="47"/>
      <c r="F145" s="47"/>
      <c r="G145" s="47"/>
      <c r="H145" s="134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 spans="1:27">
      <c r="A146" s="47"/>
      <c r="B146" s="47"/>
      <c r="C146" s="47"/>
      <c r="D146" s="47"/>
      <c r="E146" s="47"/>
      <c r="F146" s="47"/>
      <c r="G146" s="47"/>
      <c r="H146" s="134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 spans="1:27">
      <c r="A147" s="47"/>
      <c r="B147" s="47"/>
      <c r="C147" s="47"/>
      <c r="D147" s="47"/>
      <c r="E147" s="47"/>
      <c r="F147" s="47"/>
      <c r="G147" s="47"/>
      <c r="H147" s="134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 spans="1:27">
      <c r="A148" s="47"/>
      <c r="B148" s="47"/>
      <c r="C148" s="47"/>
      <c r="D148" s="47"/>
      <c r="E148" s="47"/>
      <c r="F148" s="47"/>
      <c r="G148" s="47"/>
      <c r="H148" s="134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 spans="1:27">
      <c r="A149" s="47"/>
      <c r="B149" s="47"/>
      <c r="C149" s="47"/>
      <c r="D149" s="47"/>
      <c r="E149" s="47"/>
      <c r="F149" s="47"/>
      <c r="G149" s="47"/>
      <c r="H149" s="134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 spans="1:27">
      <c r="A150" s="47"/>
      <c r="B150" s="47"/>
      <c r="C150" s="47"/>
      <c r="D150" s="47"/>
      <c r="E150" s="47"/>
      <c r="F150" s="47"/>
      <c r="G150" s="47"/>
      <c r="H150" s="134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 spans="1:27">
      <c r="A151" s="47"/>
      <c r="B151" s="47"/>
      <c r="C151" s="47"/>
      <c r="D151" s="47"/>
      <c r="E151" s="47"/>
      <c r="F151" s="47"/>
      <c r="G151" s="47"/>
      <c r="H151" s="134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 spans="1:27">
      <c r="A152" s="47"/>
      <c r="B152" s="47"/>
      <c r="C152" s="47"/>
      <c r="D152" s="47"/>
      <c r="E152" s="47"/>
      <c r="F152" s="47"/>
      <c r="G152" s="47"/>
      <c r="H152" s="134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 spans="1:27">
      <c r="A153" s="47"/>
      <c r="B153" s="47"/>
      <c r="C153" s="47"/>
      <c r="D153" s="47"/>
      <c r="E153" s="47"/>
      <c r="F153" s="47"/>
      <c r="G153" s="47"/>
      <c r="H153" s="134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 spans="1:27">
      <c r="A154" s="47"/>
      <c r="B154" s="47"/>
      <c r="C154" s="47"/>
      <c r="D154" s="47"/>
      <c r="E154" s="47"/>
      <c r="F154" s="47"/>
      <c r="G154" s="47"/>
      <c r="H154" s="134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 spans="1:27">
      <c r="A155" s="47"/>
      <c r="B155" s="47"/>
      <c r="C155" s="47"/>
      <c r="D155" s="47"/>
      <c r="E155" s="47"/>
      <c r="F155" s="47"/>
      <c r="G155" s="47"/>
      <c r="H155" s="134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 spans="1:27">
      <c r="A156" s="47"/>
      <c r="B156" s="47"/>
      <c r="C156" s="47"/>
      <c r="D156" s="47"/>
      <c r="E156" s="47"/>
      <c r="F156" s="47"/>
      <c r="G156" s="47"/>
      <c r="H156" s="134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 spans="1:27">
      <c r="A157" s="47"/>
      <c r="B157" s="47"/>
      <c r="C157" s="47"/>
      <c r="D157" s="47"/>
      <c r="E157" s="47"/>
      <c r="F157" s="47"/>
      <c r="G157" s="47"/>
      <c r="H157" s="134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 spans="1:27">
      <c r="A158" s="47"/>
      <c r="B158" s="47"/>
      <c r="C158" s="47"/>
      <c r="D158" s="47"/>
      <c r="E158" s="47"/>
      <c r="F158" s="47"/>
      <c r="G158" s="47"/>
      <c r="H158" s="134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 spans="1:27">
      <c r="A159" s="47"/>
      <c r="B159" s="47"/>
      <c r="C159" s="47"/>
      <c r="D159" s="47"/>
      <c r="E159" s="47"/>
      <c r="F159" s="47"/>
      <c r="G159" s="47"/>
      <c r="H159" s="134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 spans="1:27">
      <c r="A160" s="47"/>
      <c r="B160" s="47"/>
      <c r="C160" s="47"/>
      <c r="D160" s="47"/>
      <c r="E160" s="47"/>
      <c r="F160" s="47"/>
      <c r="G160" s="47"/>
      <c r="H160" s="134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 spans="1:27">
      <c r="A161" s="47"/>
      <c r="B161" s="47"/>
      <c r="C161" s="47"/>
      <c r="D161" s="47"/>
      <c r="E161" s="47"/>
      <c r="F161" s="47"/>
      <c r="G161" s="47"/>
      <c r="H161" s="134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 spans="1:27">
      <c r="A162" s="47"/>
      <c r="B162" s="47"/>
      <c r="C162" s="47"/>
      <c r="D162" s="47"/>
      <c r="E162" s="47"/>
      <c r="F162" s="47"/>
      <c r="G162" s="47"/>
      <c r="H162" s="134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 spans="1:27">
      <c r="A163" s="47"/>
      <c r="B163" s="47"/>
      <c r="C163" s="47"/>
      <c r="D163" s="47"/>
      <c r="E163" s="47"/>
      <c r="F163" s="47"/>
      <c r="G163" s="47"/>
      <c r="H163" s="134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 spans="1:27">
      <c r="A164" s="47"/>
      <c r="B164" s="47"/>
      <c r="C164" s="47"/>
      <c r="D164" s="47"/>
      <c r="E164" s="47"/>
      <c r="F164" s="47"/>
      <c r="G164" s="47"/>
      <c r="H164" s="134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 spans="1:27">
      <c r="A165" s="47"/>
      <c r="B165" s="47"/>
      <c r="C165" s="47"/>
      <c r="D165" s="47"/>
      <c r="E165" s="47"/>
      <c r="F165" s="47"/>
      <c r="G165" s="47"/>
      <c r="H165" s="134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 spans="1:27">
      <c r="A166" s="47"/>
      <c r="B166" s="47"/>
      <c r="C166" s="47"/>
      <c r="D166" s="47"/>
      <c r="E166" s="47"/>
      <c r="F166" s="47"/>
      <c r="G166" s="47"/>
      <c r="H166" s="134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 spans="1:27">
      <c r="A167" s="47"/>
      <c r="B167" s="47"/>
      <c r="C167" s="47"/>
      <c r="D167" s="47"/>
      <c r="E167" s="47"/>
      <c r="F167" s="47"/>
      <c r="G167" s="47"/>
      <c r="H167" s="134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 spans="1:27">
      <c r="A168" s="47"/>
      <c r="B168" s="47"/>
      <c r="C168" s="47"/>
      <c r="D168" s="47"/>
      <c r="E168" s="47"/>
      <c r="F168" s="47"/>
      <c r="G168" s="47"/>
      <c r="H168" s="134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 spans="1:27">
      <c r="A169" s="47"/>
      <c r="B169" s="47"/>
      <c r="C169" s="47"/>
      <c r="D169" s="47"/>
      <c r="E169" s="47"/>
      <c r="F169" s="47"/>
      <c r="G169" s="47"/>
      <c r="H169" s="134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 spans="1:27">
      <c r="A170" s="47"/>
      <c r="B170" s="47"/>
      <c r="C170" s="47"/>
      <c r="D170" s="47"/>
      <c r="E170" s="47"/>
      <c r="F170" s="47"/>
      <c r="G170" s="47"/>
      <c r="H170" s="134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 spans="1:27">
      <c r="A171" s="47"/>
      <c r="B171" s="47"/>
      <c r="C171" s="47"/>
      <c r="D171" s="47"/>
      <c r="E171" s="47"/>
      <c r="F171" s="47"/>
      <c r="G171" s="47"/>
      <c r="H171" s="134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 spans="1:27">
      <c r="A172" s="47"/>
      <c r="B172" s="47"/>
      <c r="C172" s="47"/>
      <c r="D172" s="47"/>
      <c r="E172" s="47"/>
      <c r="F172" s="47"/>
      <c r="G172" s="47"/>
      <c r="H172" s="134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 spans="1:27">
      <c r="A173" s="47"/>
      <c r="B173" s="47"/>
      <c r="C173" s="47"/>
      <c r="D173" s="47"/>
      <c r="E173" s="47"/>
      <c r="F173" s="47"/>
      <c r="G173" s="47"/>
      <c r="H173" s="134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 spans="1:27">
      <c r="A174" s="47"/>
      <c r="B174" s="47"/>
      <c r="C174" s="47"/>
      <c r="D174" s="47"/>
      <c r="E174" s="47"/>
      <c r="F174" s="47"/>
      <c r="G174" s="47"/>
      <c r="H174" s="134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 spans="1:27">
      <c r="A175" s="47"/>
      <c r="B175" s="47"/>
      <c r="C175" s="47"/>
      <c r="D175" s="47"/>
      <c r="E175" s="47"/>
      <c r="F175" s="47"/>
      <c r="G175" s="47"/>
      <c r="H175" s="134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 spans="1:27">
      <c r="A176" s="47"/>
      <c r="B176" s="47"/>
      <c r="C176" s="47"/>
      <c r="D176" s="47"/>
      <c r="E176" s="47"/>
      <c r="F176" s="47"/>
      <c r="G176" s="47"/>
      <c r="H176" s="134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 spans="1:27">
      <c r="A177" s="47"/>
      <c r="B177" s="47"/>
      <c r="C177" s="47"/>
      <c r="D177" s="47"/>
      <c r="E177" s="47"/>
      <c r="F177" s="47"/>
      <c r="G177" s="47"/>
      <c r="H177" s="134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 spans="1:27">
      <c r="A178" s="47"/>
      <c r="B178" s="47"/>
      <c r="C178" s="47"/>
      <c r="D178" s="47"/>
      <c r="E178" s="47"/>
      <c r="F178" s="47"/>
      <c r="G178" s="47"/>
      <c r="H178" s="134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 spans="1:27">
      <c r="A179" s="47"/>
      <c r="B179" s="47"/>
      <c r="C179" s="47"/>
      <c r="D179" s="47"/>
      <c r="E179" s="47"/>
      <c r="F179" s="47"/>
      <c r="G179" s="47"/>
      <c r="H179" s="134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 spans="1:27">
      <c r="A180" s="47"/>
      <c r="B180" s="47"/>
      <c r="C180" s="47"/>
      <c r="D180" s="47"/>
      <c r="E180" s="47"/>
      <c r="F180" s="47"/>
      <c r="G180" s="47"/>
      <c r="H180" s="134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 spans="1:27">
      <c r="A181" s="47"/>
      <c r="B181" s="47"/>
      <c r="C181" s="47"/>
      <c r="D181" s="47"/>
      <c r="E181" s="47"/>
      <c r="F181" s="47"/>
      <c r="G181" s="47"/>
      <c r="H181" s="134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 spans="1:27">
      <c r="A182" s="47"/>
      <c r="B182" s="47"/>
      <c r="C182" s="47"/>
      <c r="D182" s="47"/>
      <c r="E182" s="47"/>
      <c r="F182" s="47"/>
      <c r="G182" s="47"/>
      <c r="H182" s="134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 spans="1:27">
      <c r="A183" s="47"/>
      <c r="B183" s="47"/>
      <c r="C183" s="47"/>
      <c r="D183" s="47"/>
      <c r="E183" s="47"/>
      <c r="F183" s="47"/>
      <c r="G183" s="47"/>
      <c r="H183" s="134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 spans="1:27">
      <c r="A184" s="47"/>
      <c r="B184" s="47"/>
      <c r="C184" s="47"/>
      <c r="D184" s="47"/>
      <c r="E184" s="47"/>
      <c r="F184" s="47"/>
      <c r="G184" s="47"/>
      <c r="H184" s="134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 spans="1:27">
      <c r="A185" s="47"/>
      <c r="B185" s="47"/>
      <c r="C185" s="47"/>
      <c r="D185" s="47"/>
      <c r="E185" s="47"/>
      <c r="F185" s="47"/>
      <c r="G185" s="47"/>
      <c r="H185" s="134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 spans="1:27">
      <c r="A186" s="47"/>
      <c r="B186" s="47"/>
      <c r="C186" s="47"/>
      <c r="D186" s="47"/>
      <c r="E186" s="47"/>
      <c r="F186" s="47"/>
      <c r="G186" s="47"/>
      <c r="H186" s="134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 spans="1:27">
      <c r="A187" s="47"/>
      <c r="B187" s="47"/>
      <c r="C187" s="47"/>
      <c r="D187" s="47"/>
      <c r="E187" s="47"/>
      <c r="F187" s="47"/>
      <c r="G187" s="47"/>
      <c r="H187" s="134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 spans="1:27">
      <c r="A188" s="47"/>
      <c r="B188" s="47"/>
      <c r="C188" s="47"/>
      <c r="D188" s="47"/>
      <c r="E188" s="47"/>
      <c r="F188" s="47"/>
      <c r="G188" s="47"/>
      <c r="H188" s="134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 spans="1:27">
      <c r="A189" s="47"/>
      <c r="B189" s="47"/>
      <c r="C189" s="47"/>
      <c r="D189" s="47"/>
      <c r="E189" s="47"/>
      <c r="F189" s="47"/>
      <c r="G189" s="47"/>
      <c r="H189" s="134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 spans="1:27">
      <c r="A190" s="47"/>
      <c r="B190" s="47"/>
      <c r="C190" s="47"/>
      <c r="D190" s="47"/>
      <c r="E190" s="47"/>
      <c r="F190" s="47"/>
      <c r="G190" s="47"/>
      <c r="H190" s="134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 spans="1:27">
      <c r="A191" s="47"/>
      <c r="B191" s="47"/>
      <c r="C191" s="47"/>
      <c r="D191" s="47"/>
      <c r="E191" s="47"/>
      <c r="F191" s="47"/>
      <c r="G191" s="47"/>
      <c r="H191" s="134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 spans="1:27">
      <c r="A192" s="47"/>
      <c r="B192" s="47"/>
      <c r="C192" s="47"/>
      <c r="D192" s="47"/>
      <c r="E192" s="47"/>
      <c r="F192" s="47"/>
      <c r="G192" s="47"/>
      <c r="H192" s="134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 spans="1:27">
      <c r="A193" s="47"/>
      <c r="B193" s="47"/>
      <c r="C193" s="47"/>
      <c r="D193" s="47"/>
      <c r="E193" s="47"/>
      <c r="F193" s="47"/>
      <c r="G193" s="47"/>
      <c r="H193" s="134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 spans="1:27">
      <c r="A194" s="47"/>
      <c r="B194" s="47"/>
      <c r="C194" s="47"/>
      <c r="D194" s="47"/>
      <c r="E194" s="47"/>
      <c r="F194" s="47"/>
      <c r="G194" s="47"/>
      <c r="H194" s="134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 spans="1:27">
      <c r="A195" s="47"/>
      <c r="B195" s="47"/>
      <c r="C195" s="47"/>
      <c r="D195" s="47"/>
      <c r="E195" s="47"/>
      <c r="F195" s="47"/>
      <c r="G195" s="47"/>
      <c r="H195" s="134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 spans="1:27">
      <c r="A196" s="47"/>
      <c r="B196" s="47"/>
      <c r="C196" s="47"/>
      <c r="D196" s="47"/>
      <c r="E196" s="47"/>
      <c r="F196" s="47"/>
      <c r="G196" s="47"/>
      <c r="H196" s="134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 spans="1:27">
      <c r="A197" s="47"/>
      <c r="B197" s="47"/>
      <c r="C197" s="47"/>
      <c r="D197" s="47"/>
      <c r="E197" s="47"/>
      <c r="F197" s="47"/>
      <c r="G197" s="47"/>
      <c r="H197" s="134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 spans="1:27">
      <c r="A198" s="47"/>
      <c r="B198" s="47"/>
      <c r="C198" s="47"/>
      <c r="D198" s="47"/>
      <c r="E198" s="47"/>
      <c r="F198" s="47"/>
      <c r="G198" s="47"/>
      <c r="H198" s="134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 spans="1:27">
      <c r="A199" s="47"/>
      <c r="B199" s="47"/>
      <c r="C199" s="47"/>
      <c r="D199" s="47"/>
      <c r="E199" s="47"/>
      <c r="F199" s="47"/>
      <c r="G199" s="47"/>
      <c r="H199" s="134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 spans="1:27">
      <c r="A200" s="47"/>
      <c r="B200" s="47"/>
      <c r="C200" s="47"/>
      <c r="D200" s="47"/>
      <c r="E200" s="47"/>
      <c r="F200" s="47"/>
      <c r="G200" s="47"/>
      <c r="H200" s="134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 spans="1:27">
      <c r="A201" s="47"/>
      <c r="B201" s="47"/>
      <c r="C201" s="47"/>
      <c r="D201" s="47"/>
      <c r="E201" s="47"/>
      <c r="F201" s="47"/>
      <c r="G201" s="47"/>
      <c r="H201" s="134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 spans="1:27">
      <c r="A202" s="47"/>
      <c r="B202" s="47"/>
      <c r="C202" s="47"/>
      <c r="D202" s="47"/>
      <c r="E202" s="47"/>
      <c r="F202" s="47"/>
      <c r="G202" s="47"/>
      <c r="H202" s="134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 spans="1:27">
      <c r="A203" s="47"/>
      <c r="B203" s="47"/>
      <c r="C203" s="47"/>
      <c r="D203" s="47"/>
      <c r="E203" s="47"/>
      <c r="F203" s="47"/>
      <c r="G203" s="47"/>
      <c r="H203" s="134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 spans="1:27">
      <c r="A204" s="47"/>
      <c r="B204" s="47"/>
      <c r="C204" s="47"/>
      <c r="D204" s="47"/>
      <c r="E204" s="47"/>
      <c r="F204" s="47"/>
      <c r="G204" s="47"/>
      <c r="H204" s="134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 spans="1:27">
      <c r="A205" s="47"/>
      <c r="B205" s="47"/>
      <c r="C205" s="47"/>
      <c r="D205" s="47"/>
      <c r="E205" s="47"/>
      <c r="F205" s="47"/>
      <c r="G205" s="47"/>
      <c r="H205" s="134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 spans="1:27">
      <c r="A206" s="47"/>
      <c r="B206" s="47"/>
      <c r="C206" s="47"/>
      <c r="D206" s="47"/>
      <c r="E206" s="47"/>
      <c r="F206" s="47"/>
      <c r="G206" s="47"/>
      <c r="H206" s="134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 spans="1:27">
      <c r="A207" s="47"/>
      <c r="B207" s="47"/>
      <c r="C207" s="47"/>
      <c r="D207" s="47"/>
      <c r="E207" s="47"/>
      <c r="F207" s="47"/>
      <c r="G207" s="47"/>
      <c r="H207" s="134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 spans="1:27">
      <c r="A208" s="47"/>
      <c r="B208" s="47"/>
      <c r="C208" s="47"/>
      <c r="D208" s="47"/>
      <c r="E208" s="47"/>
      <c r="F208" s="47"/>
      <c r="G208" s="47"/>
      <c r="H208" s="134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 spans="1:27">
      <c r="A209" s="47"/>
      <c r="B209" s="47"/>
      <c r="C209" s="47"/>
      <c r="D209" s="47"/>
      <c r="E209" s="47"/>
      <c r="F209" s="47"/>
      <c r="G209" s="47"/>
      <c r="H209" s="134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 spans="1:27">
      <c r="A210" s="47"/>
      <c r="B210" s="47"/>
      <c r="C210" s="47"/>
      <c r="D210" s="47"/>
      <c r="E210" s="47"/>
      <c r="F210" s="47"/>
      <c r="G210" s="47"/>
      <c r="H210" s="134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 spans="1:27">
      <c r="A211" s="47"/>
      <c r="B211" s="47"/>
      <c r="C211" s="47"/>
      <c r="D211" s="47"/>
      <c r="E211" s="47"/>
      <c r="F211" s="47"/>
      <c r="G211" s="47"/>
      <c r="H211" s="134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 spans="1:27">
      <c r="A212" s="47"/>
      <c r="B212" s="47"/>
      <c r="C212" s="47"/>
      <c r="D212" s="47"/>
      <c r="E212" s="47"/>
      <c r="F212" s="47"/>
      <c r="G212" s="47"/>
      <c r="H212" s="134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 spans="1:27">
      <c r="A213" s="47"/>
      <c r="B213" s="47"/>
      <c r="C213" s="47"/>
      <c r="D213" s="47"/>
      <c r="E213" s="47"/>
      <c r="F213" s="47"/>
      <c r="G213" s="47"/>
      <c r="H213" s="134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 spans="1:27">
      <c r="A214" s="47"/>
      <c r="B214" s="47"/>
      <c r="C214" s="47"/>
      <c r="D214" s="47"/>
      <c r="E214" s="47"/>
      <c r="F214" s="47"/>
      <c r="G214" s="47"/>
      <c r="H214" s="134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 spans="1:27">
      <c r="A215" s="47"/>
      <c r="B215" s="47"/>
      <c r="C215" s="47"/>
      <c r="D215" s="47"/>
      <c r="E215" s="47"/>
      <c r="F215" s="47"/>
      <c r="G215" s="47"/>
      <c r="H215" s="134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 spans="1:27">
      <c r="A216" s="47"/>
      <c r="B216" s="47"/>
      <c r="C216" s="47"/>
      <c r="D216" s="47"/>
      <c r="E216" s="47"/>
      <c r="F216" s="47"/>
      <c r="G216" s="47"/>
      <c r="H216" s="134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 spans="1:27">
      <c r="A217" s="47"/>
      <c r="B217" s="47"/>
      <c r="C217" s="47"/>
      <c r="D217" s="47"/>
      <c r="E217" s="47"/>
      <c r="F217" s="47"/>
      <c r="G217" s="47"/>
      <c r="H217" s="134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 spans="1:27">
      <c r="A218" s="47"/>
      <c r="B218" s="47"/>
      <c r="C218" s="47"/>
      <c r="D218" s="47"/>
      <c r="E218" s="47"/>
      <c r="F218" s="47"/>
      <c r="G218" s="47"/>
      <c r="H218" s="134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 spans="1:27">
      <c r="A219" s="47"/>
      <c r="B219" s="47"/>
      <c r="C219" s="47"/>
      <c r="D219" s="47"/>
      <c r="E219" s="47"/>
      <c r="F219" s="47"/>
      <c r="G219" s="47"/>
      <c r="H219" s="134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 spans="1:27">
      <c r="A220" s="47"/>
      <c r="B220" s="47"/>
      <c r="C220" s="47"/>
      <c r="D220" s="47"/>
      <c r="E220" s="47"/>
      <c r="F220" s="47"/>
      <c r="G220" s="47"/>
      <c r="H220" s="134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 spans="1:27">
      <c r="A221" s="47"/>
      <c r="B221" s="47"/>
      <c r="C221" s="47"/>
      <c r="D221" s="47"/>
      <c r="E221" s="47"/>
      <c r="F221" s="47"/>
      <c r="G221" s="47"/>
      <c r="H221" s="134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 spans="1:27">
      <c r="A222" s="47"/>
      <c r="B222" s="47"/>
      <c r="C222" s="47"/>
      <c r="D222" s="47"/>
      <c r="E222" s="47"/>
      <c r="F222" s="47"/>
      <c r="G222" s="47"/>
      <c r="H222" s="134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 spans="1:27">
      <c r="A223" s="47"/>
      <c r="B223" s="47"/>
      <c r="C223" s="47"/>
      <c r="D223" s="47"/>
      <c r="E223" s="47"/>
      <c r="F223" s="47"/>
      <c r="G223" s="47"/>
      <c r="H223" s="134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 spans="1:27">
      <c r="A224" s="47"/>
      <c r="B224" s="47"/>
      <c r="C224" s="47"/>
      <c r="D224" s="47"/>
      <c r="E224" s="47"/>
      <c r="F224" s="47"/>
      <c r="G224" s="47"/>
      <c r="H224" s="134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 spans="1:27">
      <c r="A225" s="47"/>
      <c r="B225" s="47"/>
      <c r="C225" s="47"/>
      <c r="D225" s="47"/>
      <c r="E225" s="47"/>
      <c r="F225" s="47"/>
      <c r="G225" s="47"/>
      <c r="H225" s="134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 spans="1:27">
      <c r="A226" s="47"/>
      <c r="B226" s="47"/>
      <c r="C226" s="47"/>
      <c r="D226" s="47"/>
      <c r="E226" s="47"/>
      <c r="F226" s="47"/>
      <c r="G226" s="47"/>
      <c r="H226" s="134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 spans="1:27">
      <c r="A227" s="47"/>
      <c r="B227" s="47"/>
      <c r="C227" s="47"/>
      <c r="D227" s="47"/>
      <c r="E227" s="47"/>
      <c r="F227" s="47"/>
      <c r="G227" s="47"/>
      <c r="H227" s="134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 spans="1:27">
      <c r="A228" s="47"/>
      <c r="B228" s="47"/>
      <c r="C228" s="47"/>
      <c r="D228" s="47"/>
      <c r="E228" s="47"/>
      <c r="F228" s="47"/>
      <c r="G228" s="47"/>
      <c r="H228" s="134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 spans="1:27">
      <c r="A229" s="47"/>
      <c r="B229" s="47"/>
      <c r="C229" s="47"/>
      <c r="D229" s="47"/>
      <c r="E229" s="47"/>
      <c r="F229" s="47"/>
      <c r="G229" s="47"/>
      <c r="H229" s="134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 spans="1:27">
      <c r="A230" s="47"/>
      <c r="B230" s="47"/>
      <c r="C230" s="47"/>
      <c r="D230" s="47"/>
      <c r="E230" s="47"/>
      <c r="F230" s="47"/>
      <c r="G230" s="47"/>
      <c r="H230" s="134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 spans="1:27">
      <c r="A231" s="47"/>
      <c r="B231" s="47"/>
      <c r="C231" s="47"/>
      <c r="D231" s="47"/>
      <c r="E231" s="47"/>
      <c r="F231" s="47"/>
      <c r="G231" s="47"/>
      <c r="H231" s="134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 spans="1:27">
      <c r="A232" s="47"/>
      <c r="B232" s="47"/>
      <c r="C232" s="47"/>
      <c r="D232" s="47"/>
      <c r="E232" s="47"/>
      <c r="F232" s="47"/>
      <c r="G232" s="47"/>
      <c r="H232" s="134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 spans="1:27">
      <c r="A233" s="47"/>
      <c r="B233" s="47"/>
      <c r="C233" s="47"/>
      <c r="D233" s="47"/>
      <c r="E233" s="47"/>
      <c r="F233" s="47"/>
      <c r="G233" s="47"/>
      <c r="H233" s="134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 spans="1:27">
      <c r="A234" s="47"/>
      <c r="B234" s="47"/>
      <c r="C234" s="47"/>
      <c r="D234" s="47"/>
      <c r="E234" s="47"/>
      <c r="F234" s="47"/>
      <c r="G234" s="47"/>
      <c r="H234" s="134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 spans="1:27">
      <c r="A235" s="47"/>
      <c r="B235" s="47"/>
      <c r="C235" s="47"/>
      <c r="D235" s="47"/>
      <c r="E235" s="47"/>
      <c r="F235" s="47"/>
      <c r="G235" s="47"/>
      <c r="H235" s="134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 spans="1:27">
      <c r="A236" s="47"/>
      <c r="B236" s="47"/>
      <c r="C236" s="47"/>
      <c r="D236" s="47"/>
      <c r="E236" s="47"/>
      <c r="F236" s="47"/>
      <c r="G236" s="47"/>
      <c r="H236" s="134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 spans="1:27">
      <c r="A237" s="47"/>
      <c r="B237" s="47"/>
      <c r="C237" s="47"/>
      <c r="D237" s="47"/>
      <c r="E237" s="47"/>
      <c r="F237" s="47"/>
      <c r="G237" s="47"/>
      <c r="H237" s="134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 spans="1:27">
      <c r="A238" s="47"/>
      <c r="B238" s="47"/>
      <c r="C238" s="47"/>
      <c r="D238" s="47"/>
      <c r="E238" s="47"/>
      <c r="F238" s="47"/>
      <c r="G238" s="47"/>
      <c r="H238" s="134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 spans="1:27">
      <c r="A239" s="47"/>
      <c r="B239" s="47"/>
      <c r="C239" s="47"/>
      <c r="D239" s="47"/>
      <c r="E239" s="47"/>
      <c r="F239" s="47"/>
      <c r="G239" s="47"/>
      <c r="H239" s="134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 spans="1:27">
      <c r="A240" s="47"/>
      <c r="B240" s="47"/>
      <c r="C240" s="47"/>
      <c r="D240" s="47"/>
      <c r="E240" s="47"/>
      <c r="F240" s="47"/>
      <c r="G240" s="47"/>
      <c r="H240" s="134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 spans="1:27">
      <c r="A241" s="47"/>
      <c r="B241" s="47"/>
      <c r="C241" s="47"/>
      <c r="D241" s="47"/>
      <c r="E241" s="47"/>
      <c r="F241" s="47"/>
      <c r="G241" s="47"/>
      <c r="H241" s="134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 spans="1:27">
      <c r="A242" s="47"/>
      <c r="B242" s="47"/>
      <c r="C242" s="47"/>
      <c r="D242" s="47"/>
      <c r="E242" s="47"/>
      <c r="F242" s="47"/>
      <c r="G242" s="47"/>
      <c r="H242" s="134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 spans="1:27">
      <c r="A243" s="47"/>
      <c r="B243" s="47"/>
      <c r="C243" s="47"/>
      <c r="D243" s="47"/>
      <c r="E243" s="47"/>
      <c r="F243" s="47"/>
      <c r="G243" s="47"/>
      <c r="H243" s="134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 spans="1:27">
      <c r="A244" s="47"/>
      <c r="B244" s="47"/>
      <c r="C244" s="47"/>
      <c r="D244" s="47"/>
      <c r="E244" s="47"/>
      <c r="F244" s="47"/>
      <c r="G244" s="47"/>
      <c r="H244" s="134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 spans="1:27">
      <c r="A245" s="47"/>
      <c r="B245" s="47"/>
      <c r="C245" s="47"/>
      <c r="D245" s="47"/>
      <c r="E245" s="47"/>
      <c r="F245" s="47"/>
      <c r="G245" s="47"/>
      <c r="H245" s="134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 spans="1:27">
      <c r="A246" s="47"/>
      <c r="B246" s="47"/>
      <c r="C246" s="47"/>
      <c r="D246" s="47"/>
      <c r="E246" s="47"/>
      <c r="F246" s="47"/>
      <c r="G246" s="47"/>
      <c r="H246" s="134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 spans="1:27">
      <c r="A247" s="47"/>
      <c r="B247" s="47"/>
      <c r="C247" s="47"/>
      <c r="D247" s="47"/>
      <c r="E247" s="47"/>
      <c r="F247" s="47"/>
      <c r="G247" s="47"/>
      <c r="H247" s="134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 spans="1:27">
      <c r="A248" s="47"/>
      <c r="B248" s="47"/>
      <c r="C248" s="47"/>
      <c r="D248" s="47"/>
      <c r="E248" s="47"/>
      <c r="F248" s="47"/>
      <c r="G248" s="47"/>
      <c r="H248" s="134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 spans="1:27">
      <c r="A249" s="47"/>
      <c r="B249" s="47"/>
      <c r="C249" s="47"/>
      <c r="D249" s="47"/>
      <c r="E249" s="47"/>
      <c r="F249" s="47"/>
      <c r="G249" s="47"/>
      <c r="H249" s="134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 spans="1:27">
      <c r="A250" s="47"/>
      <c r="B250" s="47"/>
      <c r="C250" s="47"/>
      <c r="D250" s="47"/>
      <c r="E250" s="47"/>
      <c r="F250" s="47"/>
      <c r="G250" s="47"/>
      <c r="H250" s="134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 spans="1:27">
      <c r="A251" s="47"/>
      <c r="B251" s="47"/>
      <c r="C251" s="47"/>
      <c r="D251" s="47"/>
      <c r="E251" s="47"/>
      <c r="F251" s="47"/>
      <c r="G251" s="47"/>
      <c r="H251" s="134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 spans="1:27">
      <c r="A252" s="47"/>
      <c r="B252" s="47"/>
      <c r="C252" s="47"/>
      <c r="D252" s="47"/>
      <c r="E252" s="47"/>
      <c r="F252" s="47"/>
      <c r="G252" s="47"/>
      <c r="H252" s="134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 spans="1:27">
      <c r="A253" s="47"/>
      <c r="B253" s="47"/>
      <c r="C253" s="47"/>
      <c r="D253" s="47"/>
      <c r="E253" s="47"/>
      <c r="F253" s="47"/>
      <c r="G253" s="47"/>
      <c r="H253" s="134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 spans="1:27">
      <c r="A254" s="47"/>
      <c r="B254" s="47"/>
      <c r="C254" s="47"/>
      <c r="D254" s="47"/>
      <c r="E254" s="47"/>
      <c r="F254" s="47"/>
      <c r="G254" s="47"/>
      <c r="H254" s="134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 spans="1:27">
      <c r="A255" s="47"/>
      <c r="B255" s="47"/>
      <c r="C255" s="47"/>
      <c r="D255" s="47"/>
      <c r="E255" s="47"/>
      <c r="F255" s="47"/>
      <c r="G255" s="47"/>
      <c r="H255" s="134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 spans="1:27">
      <c r="A256" s="47"/>
      <c r="B256" s="47"/>
      <c r="C256" s="47"/>
      <c r="D256" s="47"/>
      <c r="E256" s="47"/>
      <c r="F256" s="47"/>
      <c r="G256" s="47"/>
      <c r="H256" s="134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 spans="1:27">
      <c r="A257" s="47"/>
      <c r="B257" s="47"/>
      <c r="C257" s="47"/>
      <c r="D257" s="47"/>
      <c r="E257" s="47"/>
      <c r="F257" s="47"/>
      <c r="G257" s="47"/>
      <c r="H257" s="134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 spans="1:27">
      <c r="A258" s="47"/>
      <c r="B258" s="47"/>
      <c r="C258" s="47"/>
      <c r="D258" s="47"/>
      <c r="E258" s="47"/>
      <c r="F258" s="47"/>
      <c r="G258" s="47"/>
      <c r="H258" s="134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 spans="1:27">
      <c r="A259" s="47"/>
      <c r="B259" s="47"/>
      <c r="C259" s="47"/>
      <c r="D259" s="47"/>
      <c r="E259" s="47"/>
      <c r="F259" s="47"/>
      <c r="G259" s="47"/>
      <c r="H259" s="134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 spans="1:27">
      <c r="A260" s="47"/>
      <c r="B260" s="47"/>
      <c r="C260" s="47"/>
      <c r="D260" s="47"/>
      <c r="E260" s="47"/>
      <c r="F260" s="47"/>
      <c r="G260" s="47"/>
      <c r="H260" s="134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 spans="1:27">
      <c r="A261" s="47"/>
      <c r="B261" s="47"/>
      <c r="C261" s="47"/>
      <c r="D261" s="47"/>
      <c r="E261" s="47"/>
      <c r="F261" s="47"/>
      <c r="G261" s="47"/>
      <c r="H261" s="134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 spans="1:27">
      <c r="A262" s="47"/>
      <c r="B262" s="47"/>
      <c r="C262" s="47"/>
      <c r="D262" s="47"/>
      <c r="E262" s="47"/>
      <c r="F262" s="47"/>
      <c r="G262" s="47"/>
      <c r="H262" s="134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 spans="1:27">
      <c r="A263" s="47"/>
      <c r="B263" s="47"/>
      <c r="C263" s="47"/>
      <c r="D263" s="47"/>
      <c r="E263" s="47"/>
      <c r="F263" s="47"/>
      <c r="G263" s="47"/>
      <c r="H263" s="134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 spans="1:27">
      <c r="A264" s="47"/>
      <c r="B264" s="47"/>
      <c r="C264" s="47"/>
      <c r="D264" s="47"/>
      <c r="E264" s="47"/>
      <c r="F264" s="47"/>
      <c r="G264" s="47"/>
      <c r="H264" s="134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 spans="1:27">
      <c r="A265" s="47"/>
      <c r="B265" s="47"/>
      <c r="C265" s="47"/>
      <c r="D265" s="47"/>
      <c r="E265" s="47"/>
      <c r="F265" s="47"/>
      <c r="G265" s="47"/>
      <c r="H265" s="134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 spans="1:27">
      <c r="A266" s="47"/>
      <c r="B266" s="47"/>
      <c r="C266" s="47"/>
      <c r="D266" s="47"/>
      <c r="E266" s="47"/>
      <c r="F266" s="47"/>
      <c r="G266" s="47"/>
      <c r="H266" s="134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 spans="1:27">
      <c r="A267" s="47"/>
      <c r="B267" s="47"/>
      <c r="C267" s="47"/>
      <c r="D267" s="47"/>
      <c r="E267" s="47"/>
      <c r="F267" s="47"/>
      <c r="G267" s="47"/>
      <c r="H267" s="134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 spans="1:27">
      <c r="A268" s="47"/>
      <c r="B268" s="47"/>
      <c r="C268" s="47"/>
      <c r="D268" s="47"/>
      <c r="E268" s="47"/>
      <c r="F268" s="47"/>
      <c r="G268" s="47"/>
      <c r="H268" s="134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 spans="1:27">
      <c r="A269" s="47"/>
      <c r="B269" s="47"/>
      <c r="C269" s="47"/>
      <c r="D269" s="47"/>
      <c r="E269" s="47"/>
      <c r="F269" s="47"/>
      <c r="G269" s="47"/>
      <c r="H269" s="134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 spans="1:27">
      <c r="A270" s="47"/>
      <c r="B270" s="47"/>
      <c r="C270" s="47"/>
      <c r="D270" s="47"/>
      <c r="E270" s="47"/>
      <c r="F270" s="47"/>
      <c r="G270" s="47"/>
      <c r="H270" s="134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 spans="1:27">
      <c r="A271" s="47"/>
      <c r="B271" s="47"/>
      <c r="C271" s="47"/>
      <c r="D271" s="47"/>
      <c r="E271" s="47"/>
      <c r="F271" s="47"/>
      <c r="G271" s="47"/>
      <c r="H271" s="134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 spans="1:27">
      <c r="A272" s="47"/>
      <c r="B272" s="47"/>
      <c r="C272" s="47"/>
      <c r="D272" s="47"/>
      <c r="E272" s="47"/>
      <c r="F272" s="47"/>
      <c r="G272" s="47"/>
      <c r="H272" s="134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 spans="1:27">
      <c r="A273" s="47"/>
      <c r="B273" s="47"/>
      <c r="C273" s="47"/>
      <c r="D273" s="47"/>
      <c r="E273" s="47"/>
      <c r="F273" s="47"/>
      <c r="G273" s="47"/>
      <c r="H273" s="134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 spans="1:27">
      <c r="A274" s="47"/>
      <c r="B274" s="47"/>
      <c r="C274" s="47"/>
      <c r="D274" s="47"/>
      <c r="E274" s="47"/>
      <c r="F274" s="47"/>
      <c r="G274" s="47"/>
      <c r="H274" s="134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 spans="1:27">
      <c r="A275" s="47"/>
      <c r="B275" s="47"/>
      <c r="C275" s="47"/>
      <c r="D275" s="47"/>
      <c r="E275" s="47"/>
      <c r="F275" s="47"/>
      <c r="G275" s="47"/>
      <c r="H275" s="134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 spans="1:27">
      <c r="A276" s="47"/>
      <c r="B276" s="47"/>
      <c r="C276" s="47"/>
      <c r="D276" s="47"/>
      <c r="E276" s="47"/>
      <c r="F276" s="47"/>
      <c r="G276" s="47"/>
      <c r="H276" s="134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 spans="1:27">
      <c r="A277" s="47"/>
      <c r="B277" s="47"/>
      <c r="C277" s="47"/>
      <c r="D277" s="47"/>
      <c r="E277" s="47"/>
      <c r="F277" s="47"/>
      <c r="G277" s="47"/>
      <c r="H277" s="134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 spans="1:27">
      <c r="A278" s="47"/>
      <c r="B278" s="47"/>
      <c r="C278" s="47"/>
      <c r="D278" s="47"/>
      <c r="E278" s="47"/>
      <c r="F278" s="47"/>
      <c r="G278" s="47"/>
      <c r="H278" s="134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 spans="1:27">
      <c r="A279" s="47"/>
      <c r="B279" s="47"/>
      <c r="C279" s="47"/>
      <c r="D279" s="47"/>
      <c r="E279" s="47"/>
      <c r="F279" s="47"/>
      <c r="G279" s="47"/>
      <c r="H279" s="134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 spans="1:27">
      <c r="A280" s="47"/>
      <c r="B280" s="47"/>
      <c r="C280" s="47"/>
      <c r="D280" s="47"/>
      <c r="E280" s="47"/>
      <c r="F280" s="47"/>
      <c r="G280" s="47"/>
      <c r="H280" s="134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 spans="1:27">
      <c r="A281" s="47"/>
      <c r="B281" s="47"/>
      <c r="C281" s="47"/>
      <c r="D281" s="47"/>
      <c r="E281" s="47"/>
      <c r="F281" s="47"/>
      <c r="G281" s="47"/>
      <c r="H281" s="134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 spans="1:27">
      <c r="A282" s="47"/>
      <c r="B282" s="47"/>
      <c r="C282" s="47"/>
      <c r="D282" s="47"/>
      <c r="E282" s="47"/>
      <c r="F282" s="47"/>
      <c r="G282" s="47"/>
      <c r="H282" s="134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 spans="1:27">
      <c r="A283" s="47"/>
      <c r="B283" s="47"/>
      <c r="C283" s="47"/>
      <c r="D283" s="47"/>
      <c r="E283" s="47"/>
      <c r="F283" s="47"/>
      <c r="G283" s="47"/>
      <c r="H283" s="134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 spans="1:27">
      <c r="A284" s="47"/>
      <c r="B284" s="47"/>
      <c r="C284" s="47"/>
      <c r="D284" s="47"/>
      <c r="E284" s="47"/>
      <c r="F284" s="47"/>
      <c r="G284" s="47"/>
      <c r="H284" s="134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 spans="1:27">
      <c r="A285" s="47"/>
      <c r="B285" s="47"/>
      <c r="C285" s="47"/>
      <c r="D285" s="47"/>
      <c r="E285" s="47"/>
      <c r="F285" s="47"/>
      <c r="G285" s="47"/>
      <c r="H285" s="134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 spans="1:27">
      <c r="A286" s="47"/>
      <c r="B286" s="47"/>
      <c r="C286" s="47"/>
      <c r="D286" s="47"/>
      <c r="E286" s="47"/>
      <c r="F286" s="47"/>
      <c r="G286" s="47"/>
      <c r="H286" s="134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 spans="1:27">
      <c r="A287" s="47"/>
      <c r="B287" s="47"/>
      <c r="C287" s="47"/>
      <c r="D287" s="47"/>
      <c r="E287" s="47"/>
      <c r="F287" s="47"/>
      <c r="G287" s="47"/>
      <c r="H287" s="134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 spans="1:27">
      <c r="A288" s="47"/>
      <c r="B288" s="47"/>
      <c r="C288" s="47"/>
      <c r="D288" s="47"/>
      <c r="E288" s="47"/>
      <c r="F288" s="47"/>
      <c r="G288" s="47"/>
      <c r="H288" s="134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 spans="1:27">
      <c r="A289" s="47"/>
      <c r="B289" s="47"/>
      <c r="C289" s="47"/>
      <c r="D289" s="47"/>
      <c r="E289" s="47"/>
      <c r="F289" s="47"/>
      <c r="G289" s="47"/>
      <c r="H289" s="134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 spans="1:27">
      <c r="A290" s="47"/>
      <c r="B290" s="47"/>
      <c r="C290" s="47"/>
      <c r="D290" s="47"/>
      <c r="E290" s="47"/>
      <c r="F290" s="47"/>
      <c r="G290" s="47"/>
      <c r="H290" s="134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 spans="1:27">
      <c r="A291" s="47"/>
      <c r="B291" s="47"/>
      <c r="C291" s="47"/>
      <c r="D291" s="47"/>
      <c r="E291" s="47"/>
      <c r="F291" s="47"/>
      <c r="G291" s="47"/>
      <c r="H291" s="134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 spans="1:27">
      <c r="A292" s="47"/>
      <c r="B292" s="47"/>
      <c r="C292" s="47"/>
      <c r="D292" s="47"/>
      <c r="E292" s="47"/>
      <c r="F292" s="47"/>
      <c r="G292" s="47"/>
      <c r="H292" s="134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 spans="1:27">
      <c r="A293" s="47"/>
      <c r="B293" s="47"/>
      <c r="C293" s="47"/>
      <c r="D293" s="47"/>
      <c r="E293" s="47"/>
      <c r="F293" s="47"/>
      <c r="G293" s="47"/>
      <c r="H293" s="134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 spans="1:27">
      <c r="A294" s="47"/>
      <c r="B294" s="47"/>
      <c r="C294" s="47"/>
      <c r="D294" s="47"/>
      <c r="E294" s="47"/>
      <c r="F294" s="47"/>
      <c r="G294" s="47"/>
      <c r="H294" s="134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 spans="1:27">
      <c r="A295" s="47"/>
      <c r="B295" s="47"/>
      <c r="C295" s="47"/>
      <c r="D295" s="47"/>
      <c r="E295" s="47"/>
      <c r="F295" s="47"/>
      <c r="G295" s="47"/>
      <c r="H295" s="134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 spans="1:27">
      <c r="A296" s="47"/>
      <c r="B296" s="47"/>
      <c r="C296" s="47"/>
      <c r="D296" s="47"/>
      <c r="E296" s="47"/>
      <c r="F296" s="47"/>
      <c r="G296" s="47"/>
      <c r="H296" s="134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 spans="1:27">
      <c r="A297" s="47"/>
      <c r="B297" s="47"/>
      <c r="C297" s="47"/>
      <c r="D297" s="47"/>
      <c r="E297" s="47"/>
      <c r="F297" s="47"/>
      <c r="G297" s="47"/>
      <c r="H297" s="134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 spans="1:27">
      <c r="A298" s="47"/>
      <c r="B298" s="47"/>
      <c r="C298" s="47"/>
      <c r="D298" s="47"/>
      <c r="E298" s="47"/>
      <c r="F298" s="47"/>
      <c r="G298" s="47"/>
      <c r="H298" s="134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 spans="1:27">
      <c r="A299" s="47"/>
      <c r="B299" s="47"/>
      <c r="C299" s="47"/>
      <c r="D299" s="47"/>
      <c r="E299" s="47"/>
      <c r="F299" s="47"/>
      <c r="G299" s="47"/>
      <c r="H299" s="134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 spans="1:27">
      <c r="A300" s="47"/>
      <c r="B300" s="47"/>
      <c r="C300" s="47"/>
      <c r="D300" s="47"/>
      <c r="E300" s="47"/>
      <c r="F300" s="47"/>
      <c r="G300" s="47"/>
      <c r="H300" s="134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 spans="1:27">
      <c r="A301" s="47"/>
      <c r="B301" s="47"/>
      <c r="C301" s="47"/>
      <c r="D301" s="47"/>
      <c r="E301" s="47"/>
      <c r="F301" s="47"/>
      <c r="G301" s="47"/>
      <c r="H301" s="134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 spans="1:27">
      <c r="A302" s="47"/>
      <c r="B302" s="47"/>
      <c r="C302" s="47"/>
      <c r="D302" s="47"/>
      <c r="E302" s="47"/>
      <c r="F302" s="47"/>
      <c r="G302" s="47"/>
      <c r="H302" s="134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 spans="1:27">
      <c r="A303" s="47"/>
      <c r="B303" s="47"/>
      <c r="C303" s="47"/>
      <c r="D303" s="47"/>
      <c r="E303" s="47"/>
      <c r="F303" s="47"/>
      <c r="G303" s="47"/>
      <c r="H303" s="134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 spans="1:27">
      <c r="A304" s="47"/>
      <c r="B304" s="47"/>
      <c r="C304" s="47"/>
      <c r="D304" s="47"/>
      <c r="E304" s="47"/>
      <c r="F304" s="47"/>
      <c r="G304" s="47"/>
      <c r="H304" s="134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 spans="1:27">
      <c r="A305" s="47"/>
      <c r="B305" s="47"/>
      <c r="C305" s="47"/>
      <c r="D305" s="47"/>
      <c r="E305" s="47"/>
      <c r="F305" s="47"/>
      <c r="G305" s="47"/>
      <c r="H305" s="134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 spans="1:27">
      <c r="A306" s="47"/>
      <c r="B306" s="47"/>
      <c r="C306" s="47"/>
      <c r="D306" s="47"/>
      <c r="E306" s="47"/>
      <c r="F306" s="47"/>
      <c r="G306" s="47"/>
      <c r="H306" s="134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 spans="1:27">
      <c r="A307" s="47"/>
      <c r="B307" s="47"/>
      <c r="C307" s="47"/>
      <c r="D307" s="47"/>
      <c r="E307" s="47"/>
      <c r="F307" s="47"/>
      <c r="G307" s="47"/>
      <c r="H307" s="134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 spans="1:27">
      <c r="A308" s="47"/>
      <c r="B308" s="47"/>
      <c r="C308" s="47"/>
      <c r="D308" s="47"/>
      <c r="E308" s="47"/>
      <c r="F308" s="47"/>
      <c r="G308" s="47"/>
      <c r="H308" s="134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 spans="1:27">
      <c r="A309" s="47"/>
      <c r="B309" s="47"/>
      <c r="C309" s="47"/>
      <c r="D309" s="47"/>
      <c r="E309" s="47"/>
      <c r="F309" s="47"/>
      <c r="G309" s="47"/>
      <c r="H309" s="134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 spans="1:27">
      <c r="A310" s="47"/>
      <c r="B310" s="47"/>
      <c r="C310" s="47"/>
      <c r="D310" s="47"/>
      <c r="E310" s="47"/>
      <c r="F310" s="47"/>
      <c r="G310" s="47"/>
      <c r="H310" s="134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 spans="1:27">
      <c r="A311" s="47"/>
      <c r="B311" s="47"/>
      <c r="C311" s="47"/>
      <c r="D311" s="47"/>
      <c r="E311" s="47"/>
      <c r="F311" s="47"/>
      <c r="G311" s="47"/>
      <c r="H311" s="134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 spans="1:27">
      <c r="A312" s="47"/>
      <c r="B312" s="47"/>
      <c r="C312" s="47"/>
      <c r="D312" s="47"/>
      <c r="E312" s="47"/>
      <c r="F312" s="47"/>
      <c r="G312" s="47"/>
      <c r="H312" s="134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 spans="1:27">
      <c r="A313" s="47"/>
      <c r="B313" s="47"/>
      <c r="C313" s="47"/>
      <c r="D313" s="47"/>
      <c r="E313" s="47"/>
      <c r="F313" s="47"/>
      <c r="G313" s="47"/>
      <c r="H313" s="134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 spans="1:27">
      <c r="A314" s="47"/>
      <c r="B314" s="47"/>
      <c r="C314" s="47"/>
      <c r="D314" s="47"/>
      <c r="E314" s="47"/>
      <c r="F314" s="47"/>
      <c r="G314" s="47"/>
      <c r="H314" s="134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 spans="1:27">
      <c r="A315" s="47"/>
      <c r="B315" s="47"/>
      <c r="C315" s="47"/>
      <c r="D315" s="47"/>
      <c r="E315" s="47"/>
      <c r="F315" s="47"/>
      <c r="G315" s="47"/>
      <c r="H315" s="134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 spans="1:27">
      <c r="A316" s="47"/>
      <c r="B316" s="47"/>
      <c r="C316" s="47"/>
      <c r="D316" s="47"/>
      <c r="E316" s="47"/>
      <c r="F316" s="47"/>
      <c r="G316" s="47"/>
      <c r="H316" s="134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 spans="1:27">
      <c r="A317" s="47"/>
      <c r="B317" s="47"/>
      <c r="C317" s="47"/>
      <c r="D317" s="47"/>
      <c r="E317" s="47"/>
      <c r="F317" s="47"/>
      <c r="G317" s="47"/>
      <c r="H317" s="134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 spans="1:27">
      <c r="A318" s="47"/>
      <c r="B318" s="47"/>
      <c r="C318" s="47"/>
      <c r="D318" s="47"/>
      <c r="E318" s="47"/>
      <c r="F318" s="47"/>
      <c r="G318" s="47"/>
      <c r="H318" s="134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 spans="1:27">
      <c r="A319" s="47"/>
      <c r="B319" s="47"/>
      <c r="C319" s="47"/>
      <c r="D319" s="47"/>
      <c r="E319" s="47"/>
      <c r="F319" s="47"/>
      <c r="G319" s="47"/>
      <c r="H319" s="134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 spans="1:27">
      <c r="A320" s="47"/>
      <c r="B320" s="47"/>
      <c r="C320" s="47"/>
      <c r="D320" s="47"/>
      <c r="E320" s="47"/>
      <c r="F320" s="47"/>
      <c r="G320" s="47"/>
      <c r="H320" s="134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 spans="1:27">
      <c r="A321" s="47"/>
      <c r="B321" s="47"/>
      <c r="C321" s="47"/>
      <c r="D321" s="47"/>
      <c r="E321" s="47"/>
      <c r="F321" s="47"/>
      <c r="G321" s="47"/>
      <c r="H321" s="134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 spans="1:27">
      <c r="A322" s="47"/>
      <c r="B322" s="47"/>
      <c r="C322" s="47"/>
      <c r="D322" s="47"/>
      <c r="E322" s="47"/>
      <c r="F322" s="47"/>
      <c r="G322" s="47"/>
      <c r="H322" s="134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 spans="1:27">
      <c r="A323" s="47"/>
      <c r="B323" s="47"/>
      <c r="C323" s="47"/>
      <c r="D323" s="47"/>
      <c r="E323" s="47"/>
      <c r="F323" s="47"/>
      <c r="G323" s="47"/>
      <c r="H323" s="134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 spans="1:27">
      <c r="A324" s="47"/>
      <c r="B324" s="47"/>
      <c r="C324" s="47"/>
      <c r="D324" s="47"/>
      <c r="E324" s="47"/>
      <c r="F324" s="47"/>
      <c r="G324" s="47"/>
      <c r="H324" s="134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 spans="1:27">
      <c r="A325" s="47"/>
      <c r="B325" s="47"/>
      <c r="C325" s="47"/>
      <c r="D325" s="47"/>
      <c r="E325" s="47"/>
      <c r="F325" s="47"/>
      <c r="G325" s="47"/>
      <c r="H325" s="134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 spans="1:27">
      <c r="A326" s="47"/>
      <c r="B326" s="47"/>
      <c r="C326" s="47"/>
      <c r="D326" s="47"/>
      <c r="E326" s="47"/>
      <c r="F326" s="47"/>
      <c r="G326" s="47"/>
      <c r="H326" s="134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 spans="1:27">
      <c r="A327" s="47"/>
      <c r="B327" s="47"/>
      <c r="C327" s="47"/>
      <c r="D327" s="47"/>
      <c r="E327" s="47"/>
      <c r="F327" s="47"/>
      <c r="G327" s="47"/>
      <c r="H327" s="134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 spans="1:27">
      <c r="A328" s="47"/>
      <c r="B328" s="47"/>
      <c r="C328" s="47"/>
      <c r="D328" s="47"/>
      <c r="E328" s="47"/>
      <c r="F328" s="47"/>
      <c r="G328" s="47"/>
      <c r="H328" s="134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 spans="1:27">
      <c r="A329" s="47"/>
      <c r="B329" s="47"/>
      <c r="C329" s="47"/>
      <c r="D329" s="47"/>
      <c r="E329" s="47"/>
      <c r="F329" s="47"/>
      <c r="G329" s="47"/>
      <c r="H329" s="134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 spans="1:27">
      <c r="A330" s="47"/>
      <c r="B330" s="47"/>
      <c r="C330" s="47"/>
      <c r="D330" s="47"/>
      <c r="E330" s="47"/>
      <c r="F330" s="47"/>
      <c r="G330" s="47"/>
      <c r="H330" s="134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 spans="1:27">
      <c r="A331" s="47"/>
      <c r="B331" s="47"/>
      <c r="C331" s="47"/>
      <c r="D331" s="47"/>
      <c r="E331" s="47"/>
      <c r="F331" s="47"/>
      <c r="G331" s="47"/>
      <c r="H331" s="134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 spans="1:27">
      <c r="A332" s="47"/>
      <c r="B332" s="47"/>
      <c r="C332" s="47"/>
      <c r="D332" s="47"/>
      <c r="E332" s="47"/>
      <c r="F332" s="47"/>
      <c r="G332" s="47"/>
      <c r="H332" s="134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 spans="1:27">
      <c r="A333" s="47"/>
      <c r="B333" s="47"/>
      <c r="C333" s="47"/>
      <c r="D333" s="47"/>
      <c r="E333" s="47"/>
      <c r="F333" s="47"/>
      <c r="G333" s="47"/>
      <c r="H333" s="134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 spans="1:27">
      <c r="A334" s="47"/>
      <c r="B334" s="47"/>
      <c r="C334" s="47"/>
      <c r="D334" s="47"/>
      <c r="E334" s="47"/>
      <c r="F334" s="47"/>
      <c r="G334" s="47"/>
      <c r="H334" s="134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 spans="1:27">
      <c r="A335" s="47"/>
      <c r="B335" s="47"/>
      <c r="C335" s="47"/>
      <c r="D335" s="47"/>
      <c r="E335" s="47"/>
      <c r="F335" s="47"/>
      <c r="G335" s="47"/>
      <c r="H335" s="134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 spans="1:27">
      <c r="A336" s="47"/>
      <c r="B336" s="47"/>
      <c r="C336" s="47"/>
      <c r="D336" s="47"/>
      <c r="E336" s="47"/>
      <c r="F336" s="47"/>
      <c r="G336" s="47"/>
      <c r="H336" s="134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 spans="1:27">
      <c r="A337" s="47"/>
      <c r="B337" s="47"/>
      <c r="C337" s="47"/>
      <c r="D337" s="47"/>
      <c r="E337" s="47"/>
      <c r="F337" s="47"/>
      <c r="G337" s="47"/>
      <c r="H337" s="134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 spans="1:27">
      <c r="A338" s="47"/>
      <c r="B338" s="47"/>
      <c r="C338" s="47"/>
      <c r="D338" s="47"/>
      <c r="E338" s="47"/>
      <c r="F338" s="47"/>
      <c r="G338" s="47"/>
      <c r="H338" s="134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 spans="1:27">
      <c r="A339" s="47"/>
      <c r="B339" s="47"/>
      <c r="C339" s="47"/>
      <c r="D339" s="47"/>
      <c r="E339" s="47"/>
      <c r="F339" s="47"/>
      <c r="G339" s="47"/>
      <c r="H339" s="134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 spans="1:27">
      <c r="A340" s="47"/>
      <c r="B340" s="47"/>
      <c r="C340" s="47"/>
      <c r="D340" s="47"/>
      <c r="E340" s="47"/>
      <c r="F340" s="47"/>
      <c r="G340" s="47"/>
      <c r="H340" s="134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 spans="1:27">
      <c r="A341" s="47"/>
      <c r="B341" s="47"/>
      <c r="C341" s="47"/>
      <c r="D341" s="47"/>
      <c r="E341" s="47"/>
      <c r="F341" s="47"/>
      <c r="G341" s="47"/>
      <c r="H341" s="134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 spans="1:27">
      <c r="A342" s="47"/>
      <c r="B342" s="47"/>
      <c r="C342" s="47"/>
      <c r="D342" s="47"/>
      <c r="E342" s="47"/>
      <c r="F342" s="47"/>
      <c r="G342" s="47"/>
      <c r="H342" s="134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 spans="1:27">
      <c r="A343" s="47"/>
      <c r="B343" s="47"/>
      <c r="C343" s="47"/>
      <c r="D343" s="47"/>
      <c r="E343" s="47"/>
      <c r="F343" s="47"/>
      <c r="G343" s="47"/>
      <c r="H343" s="134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 spans="1:27">
      <c r="A344" s="47"/>
      <c r="B344" s="47"/>
      <c r="C344" s="47"/>
      <c r="D344" s="47"/>
      <c r="E344" s="47"/>
      <c r="F344" s="47"/>
      <c r="G344" s="47"/>
      <c r="H344" s="134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 spans="1:27">
      <c r="A345" s="47"/>
      <c r="B345" s="47"/>
      <c r="C345" s="47"/>
      <c r="D345" s="47"/>
      <c r="E345" s="47"/>
      <c r="F345" s="47"/>
      <c r="G345" s="47"/>
      <c r="H345" s="134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 spans="1:27">
      <c r="A346" s="47"/>
      <c r="B346" s="47"/>
      <c r="C346" s="47"/>
      <c r="D346" s="47"/>
      <c r="E346" s="47"/>
      <c r="F346" s="47"/>
      <c r="G346" s="47"/>
      <c r="H346" s="134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 spans="1:27">
      <c r="A347" s="47"/>
      <c r="B347" s="47"/>
      <c r="C347" s="47"/>
      <c r="D347" s="47"/>
      <c r="E347" s="47"/>
      <c r="F347" s="47"/>
      <c r="G347" s="47"/>
      <c r="H347" s="134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 spans="1:27">
      <c r="A348" s="47"/>
      <c r="B348" s="47"/>
      <c r="C348" s="47"/>
      <c r="D348" s="47"/>
      <c r="E348" s="47"/>
      <c r="F348" s="47"/>
      <c r="G348" s="47"/>
      <c r="H348" s="134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 spans="1:27">
      <c r="A349" s="47"/>
      <c r="B349" s="47"/>
      <c r="C349" s="47"/>
      <c r="D349" s="47"/>
      <c r="E349" s="47"/>
      <c r="F349" s="47"/>
      <c r="G349" s="47"/>
      <c r="H349" s="134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 spans="1:27">
      <c r="A350" s="47"/>
      <c r="B350" s="47"/>
      <c r="C350" s="47"/>
      <c r="D350" s="47"/>
      <c r="E350" s="47"/>
      <c r="F350" s="47"/>
      <c r="G350" s="47"/>
      <c r="H350" s="134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 spans="1:27">
      <c r="A351" s="47"/>
      <c r="B351" s="47"/>
      <c r="C351" s="47"/>
      <c r="D351" s="47"/>
      <c r="E351" s="47"/>
      <c r="F351" s="47"/>
      <c r="G351" s="47"/>
      <c r="H351" s="134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 spans="1:27">
      <c r="A352" s="47"/>
      <c r="B352" s="47"/>
      <c r="C352" s="47"/>
      <c r="D352" s="47"/>
      <c r="E352" s="47"/>
      <c r="F352" s="47"/>
      <c r="G352" s="47"/>
      <c r="H352" s="134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 spans="1:27">
      <c r="A353" s="47"/>
      <c r="B353" s="47"/>
      <c r="C353" s="47"/>
      <c r="D353" s="47"/>
      <c r="E353" s="47"/>
      <c r="F353" s="47"/>
      <c r="G353" s="47"/>
      <c r="H353" s="134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 spans="1:27">
      <c r="A354" s="47"/>
      <c r="B354" s="47"/>
      <c r="C354" s="47"/>
      <c r="D354" s="47"/>
      <c r="E354" s="47"/>
      <c r="F354" s="47"/>
      <c r="G354" s="47"/>
      <c r="H354" s="134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 spans="1:27">
      <c r="A355" s="47"/>
      <c r="B355" s="47"/>
      <c r="C355" s="47"/>
      <c r="D355" s="47"/>
      <c r="E355" s="47"/>
      <c r="F355" s="47"/>
      <c r="G355" s="47"/>
      <c r="H355" s="134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 spans="1:27">
      <c r="A356" s="47"/>
      <c r="B356" s="47"/>
      <c r="C356" s="47"/>
      <c r="D356" s="47"/>
      <c r="E356" s="47"/>
      <c r="F356" s="47"/>
      <c r="G356" s="47"/>
      <c r="H356" s="134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 spans="1:27">
      <c r="A357" s="47"/>
      <c r="B357" s="47"/>
      <c r="C357" s="47"/>
      <c r="D357" s="47"/>
      <c r="E357" s="47"/>
      <c r="F357" s="47"/>
      <c r="G357" s="47"/>
      <c r="H357" s="134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 spans="1:27">
      <c r="A358" s="47"/>
      <c r="B358" s="47"/>
      <c r="C358" s="47"/>
      <c r="D358" s="47"/>
      <c r="E358" s="47"/>
      <c r="F358" s="47"/>
      <c r="G358" s="47"/>
      <c r="H358" s="134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 spans="1:27">
      <c r="A359" s="47"/>
      <c r="B359" s="47"/>
      <c r="C359" s="47"/>
      <c r="D359" s="47"/>
      <c r="E359" s="47"/>
      <c r="F359" s="47"/>
      <c r="G359" s="47"/>
      <c r="H359" s="134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 spans="1:27">
      <c r="A360" s="47"/>
      <c r="B360" s="47"/>
      <c r="C360" s="47"/>
      <c r="D360" s="47"/>
      <c r="E360" s="47"/>
      <c r="F360" s="47"/>
      <c r="G360" s="47"/>
      <c r="H360" s="134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 spans="1:27">
      <c r="A361" s="47"/>
      <c r="B361" s="47"/>
      <c r="C361" s="47"/>
      <c r="D361" s="47"/>
      <c r="E361" s="47"/>
      <c r="F361" s="47"/>
      <c r="G361" s="47"/>
      <c r="H361" s="134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 spans="1:27">
      <c r="A362" s="47"/>
      <c r="B362" s="47"/>
      <c r="C362" s="47"/>
      <c r="D362" s="47"/>
      <c r="E362" s="47"/>
      <c r="F362" s="47"/>
      <c r="G362" s="47"/>
      <c r="H362" s="134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 spans="1:27">
      <c r="A363" s="47"/>
      <c r="B363" s="47"/>
      <c r="C363" s="47"/>
      <c r="D363" s="47"/>
      <c r="E363" s="47"/>
      <c r="F363" s="47"/>
      <c r="G363" s="47"/>
      <c r="H363" s="134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 spans="1:27">
      <c r="A364" s="47"/>
      <c r="B364" s="47"/>
      <c r="C364" s="47"/>
      <c r="D364" s="47"/>
      <c r="E364" s="47"/>
      <c r="F364" s="47"/>
      <c r="G364" s="47"/>
      <c r="H364" s="134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 spans="1:27">
      <c r="A365" s="47"/>
      <c r="B365" s="47"/>
      <c r="C365" s="47"/>
      <c r="D365" s="47"/>
      <c r="E365" s="47"/>
      <c r="F365" s="47"/>
      <c r="G365" s="47"/>
      <c r="H365" s="134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 spans="1:27">
      <c r="A366" s="47"/>
      <c r="B366" s="47"/>
      <c r="C366" s="47"/>
      <c r="D366" s="47"/>
      <c r="E366" s="47"/>
      <c r="F366" s="47"/>
      <c r="G366" s="47"/>
      <c r="H366" s="134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 spans="1:27">
      <c r="A367" s="47"/>
      <c r="B367" s="47"/>
      <c r="C367" s="47"/>
      <c r="D367" s="47"/>
      <c r="E367" s="47"/>
      <c r="F367" s="47"/>
      <c r="G367" s="47"/>
      <c r="H367" s="134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 spans="1:27">
      <c r="A368" s="47"/>
      <c r="B368" s="47"/>
      <c r="C368" s="47"/>
      <c r="D368" s="47"/>
      <c r="E368" s="47"/>
      <c r="F368" s="47"/>
      <c r="G368" s="47"/>
      <c r="H368" s="134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 spans="1:27">
      <c r="A369" s="47"/>
      <c r="B369" s="47"/>
      <c r="C369" s="47"/>
      <c r="D369" s="47"/>
      <c r="E369" s="47"/>
      <c r="F369" s="47"/>
      <c r="G369" s="47"/>
      <c r="H369" s="134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 spans="1:27">
      <c r="A370" s="47"/>
      <c r="B370" s="47"/>
      <c r="C370" s="47"/>
      <c r="D370" s="47"/>
      <c r="E370" s="47"/>
      <c r="F370" s="47"/>
      <c r="G370" s="47"/>
      <c r="H370" s="134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 spans="1:27">
      <c r="A371" s="47"/>
      <c r="B371" s="47"/>
      <c r="C371" s="47"/>
      <c r="D371" s="47"/>
      <c r="E371" s="47"/>
      <c r="F371" s="47"/>
      <c r="G371" s="47"/>
      <c r="H371" s="134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 spans="1:27">
      <c r="A372" s="47"/>
      <c r="B372" s="47"/>
      <c r="C372" s="47"/>
      <c r="D372" s="47"/>
      <c r="E372" s="47"/>
      <c r="F372" s="47"/>
      <c r="G372" s="47"/>
      <c r="H372" s="134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 spans="1:27">
      <c r="A373" s="47"/>
      <c r="B373" s="47"/>
      <c r="C373" s="47"/>
      <c r="D373" s="47"/>
      <c r="E373" s="47"/>
      <c r="F373" s="47"/>
      <c r="G373" s="47"/>
      <c r="H373" s="134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 spans="1:27">
      <c r="A374" s="47"/>
      <c r="B374" s="47"/>
      <c r="C374" s="47"/>
      <c r="D374" s="47"/>
      <c r="E374" s="47"/>
      <c r="F374" s="47"/>
      <c r="G374" s="47"/>
      <c r="H374" s="134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 spans="1:27">
      <c r="A375" s="47"/>
      <c r="B375" s="47"/>
      <c r="C375" s="47"/>
      <c r="D375" s="47"/>
      <c r="E375" s="47"/>
      <c r="F375" s="47"/>
      <c r="G375" s="47"/>
      <c r="H375" s="134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 spans="1:27">
      <c r="A376" s="47"/>
      <c r="B376" s="47"/>
      <c r="C376" s="47"/>
      <c r="D376" s="47"/>
      <c r="E376" s="47"/>
      <c r="F376" s="47"/>
      <c r="G376" s="47"/>
      <c r="H376" s="134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 spans="1:27">
      <c r="A377" s="47"/>
      <c r="B377" s="47"/>
      <c r="C377" s="47"/>
      <c r="D377" s="47"/>
      <c r="E377" s="47"/>
      <c r="F377" s="47"/>
      <c r="G377" s="47"/>
      <c r="H377" s="134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 spans="1:27">
      <c r="A378" s="47"/>
      <c r="B378" s="47"/>
      <c r="C378" s="47"/>
      <c r="D378" s="47"/>
      <c r="E378" s="47"/>
      <c r="F378" s="47"/>
      <c r="G378" s="47"/>
      <c r="H378" s="134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 spans="1:27">
      <c r="A379" s="47"/>
      <c r="B379" s="47"/>
      <c r="C379" s="47"/>
      <c r="D379" s="47"/>
      <c r="E379" s="47"/>
      <c r="F379" s="47"/>
      <c r="G379" s="47"/>
      <c r="H379" s="134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 spans="1:27">
      <c r="A380" s="47"/>
      <c r="B380" s="47"/>
      <c r="C380" s="47"/>
      <c r="D380" s="47"/>
      <c r="E380" s="47"/>
      <c r="F380" s="47"/>
      <c r="G380" s="47"/>
      <c r="H380" s="134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 spans="1:27">
      <c r="A381" s="47"/>
      <c r="B381" s="47"/>
      <c r="C381" s="47"/>
      <c r="D381" s="47"/>
      <c r="E381" s="47"/>
      <c r="F381" s="47"/>
      <c r="G381" s="47"/>
      <c r="H381" s="134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 spans="1:27">
      <c r="A382" s="47"/>
      <c r="B382" s="47"/>
      <c r="C382" s="47"/>
      <c r="D382" s="47"/>
      <c r="E382" s="47"/>
      <c r="F382" s="47"/>
      <c r="G382" s="47"/>
      <c r="H382" s="134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 spans="1:27">
      <c r="A383" s="47"/>
      <c r="B383" s="47"/>
      <c r="C383" s="47"/>
      <c r="D383" s="47"/>
      <c r="E383" s="47"/>
      <c r="F383" s="47"/>
      <c r="G383" s="47"/>
      <c r="H383" s="134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 spans="1:27">
      <c r="A384" s="47"/>
      <c r="B384" s="47"/>
      <c r="C384" s="47"/>
      <c r="D384" s="47"/>
      <c r="E384" s="47"/>
      <c r="F384" s="47"/>
      <c r="G384" s="47"/>
      <c r="H384" s="134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 spans="1:27">
      <c r="A385" s="47"/>
      <c r="B385" s="47"/>
      <c r="C385" s="47"/>
      <c r="D385" s="47"/>
      <c r="E385" s="47"/>
      <c r="F385" s="47"/>
      <c r="G385" s="47"/>
      <c r="H385" s="134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 spans="1:27">
      <c r="A386" s="47"/>
      <c r="B386" s="47"/>
      <c r="C386" s="47"/>
      <c r="D386" s="47"/>
      <c r="E386" s="47"/>
      <c r="F386" s="47"/>
      <c r="G386" s="47"/>
      <c r="H386" s="134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 spans="1:27">
      <c r="A387" s="47"/>
      <c r="B387" s="47"/>
      <c r="C387" s="47"/>
      <c r="D387" s="47"/>
      <c r="E387" s="47"/>
      <c r="F387" s="47"/>
      <c r="G387" s="47"/>
      <c r="H387" s="134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 spans="1:27">
      <c r="A388" s="47"/>
      <c r="B388" s="47"/>
      <c r="C388" s="47"/>
      <c r="D388" s="47"/>
      <c r="E388" s="47"/>
      <c r="F388" s="47"/>
      <c r="G388" s="47"/>
      <c r="H388" s="134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 spans="1:27">
      <c r="A389" s="47"/>
      <c r="B389" s="47"/>
      <c r="C389" s="47"/>
      <c r="D389" s="47"/>
      <c r="E389" s="47"/>
      <c r="F389" s="47"/>
      <c r="G389" s="47"/>
      <c r="H389" s="134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 spans="1:27">
      <c r="A390" s="47"/>
      <c r="B390" s="47"/>
      <c r="C390" s="47"/>
      <c r="D390" s="47"/>
      <c r="E390" s="47"/>
      <c r="F390" s="47"/>
      <c r="G390" s="47"/>
      <c r="H390" s="134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 spans="1:27">
      <c r="A391" s="47"/>
      <c r="B391" s="47"/>
      <c r="C391" s="47"/>
      <c r="D391" s="47"/>
      <c r="E391" s="47"/>
      <c r="F391" s="47"/>
      <c r="G391" s="47"/>
      <c r="H391" s="134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 spans="1:27">
      <c r="A392" s="47"/>
      <c r="B392" s="47"/>
      <c r="C392" s="47"/>
      <c r="D392" s="47"/>
      <c r="E392" s="47"/>
      <c r="F392" s="47"/>
      <c r="G392" s="47"/>
      <c r="H392" s="134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 spans="1:27">
      <c r="A393" s="47"/>
      <c r="B393" s="47"/>
      <c r="C393" s="47"/>
      <c r="D393" s="47"/>
      <c r="E393" s="47"/>
      <c r="F393" s="47"/>
      <c r="G393" s="47"/>
      <c r="H393" s="134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 spans="1:27">
      <c r="A394" s="47"/>
      <c r="B394" s="47"/>
      <c r="C394" s="47"/>
      <c r="D394" s="47"/>
      <c r="E394" s="47"/>
      <c r="F394" s="47"/>
      <c r="G394" s="47"/>
      <c r="H394" s="134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 spans="1:27">
      <c r="A395" s="47"/>
      <c r="B395" s="47"/>
      <c r="C395" s="47"/>
      <c r="D395" s="47"/>
      <c r="E395" s="47"/>
      <c r="F395" s="47"/>
      <c r="G395" s="47"/>
      <c r="H395" s="134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 spans="1:27">
      <c r="A396" s="47"/>
      <c r="B396" s="47"/>
      <c r="C396" s="47"/>
      <c r="D396" s="47"/>
      <c r="E396" s="47"/>
      <c r="F396" s="47"/>
      <c r="G396" s="47"/>
      <c r="H396" s="134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 spans="1:27">
      <c r="A397" s="47"/>
      <c r="B397" s="47"/>
      <c r="C397" s="47"/>
      <c r="D397" s="47"/>
      <c r="E397" s="47"/>
      <c r="F397" s="47"/>
      <c r="G397" s="47"/>
      <c r="H397" s="134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 spans="1:27">
      <c r="A398" s="47"/>
      <c r="B398" s="47"/>
      <c r="C398" s="47"/>
      <c r="D398" s="47"/>
      <c r="E398" s="47"/>
      <c r="F398" s="47"/>
      <c r="G398" s="47"/>
      <c r="H398" s="134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 spans="1:27">
      <c r="A399" s="47"/>
      <c r="B399" s="47"/>
      <c r="C399" s="47"/>
      <c r="D399" s="47"/>
      <c r="E399" s="47"/>
      <c r="F399" s="47"/>
      <c r="G399" s="47"/>
      <c r="H399" s="134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 spans="1:27">
      <c r="A400" s="47"/>
      <c r="B400" s="47"/>
      <c r="C400" s="47"/>
      <c r="D400" s="47"/>
      <c r="E400" s="47"/>
      <c r="F400" s="47"/>
      <c r="G400" s="47"/>
      <c r="H400" s="134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 spans="1:27">
      <c r="A401" s="47"/>
      <c r="B401" s="47"/>
      <c r="C401" s="47"/>
      <c r="D401" s="47"/>
      <c r="E401" s="47"/>
      <c r="F401" s="47"/>
      <c r="G401" s="47"/>
      <c r="H401" s="134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 spans="1:27">
      <c r="A402" s="47"/>
      <c r="B402" s="47"/>
      <c r="C402" s="47"/>
      <c r="D402" s="47"/>
      <c r="E402" s="47"/>
      <c r="F402" s="47"/>
      <c r="G402" s="47"/>
      <c r="H402" s="134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 spans="1:27">
      <c r="A403" s="47"/>
      <c r="B403" s="47"/>
      <c r="C403" s="47"/>
      <c r="D403" s="47"/>
      <c r="E403" s="47"/>
      <c r="F403" s="47"/>
      <c r="G403" s="47"/>
      <c r="H403" s="134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 spans="1:27">
      <c r="A404" s="47"/>
      <c r="B404" s="47"/>
      <c r="C404" s="47"/>
      <c r="D404" s="47"/>
      <c r="E404" s="47"/>
      <c r="F404" s="47"/>
      <c r="G404" s="47"/>
      <c r="H404" s="134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 spans="1:27">
      <c r="A405" s="47"/>
      <c r="B405" s="47"/>
      <c r="C405" s="47"/>
      <c r="D405" s="47"/>
      <c r="E405" s="47"/>
      <c r="F405" s="47"/>
      <c r="G405" s="47"/>
      <c r="H405" s="134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 spans="1:27">
      <c r="A406" s="47"/>
      <c r="B406" s="47"/>
      <c r="C406" s="47"/>
      <c r="D406" s="47"/>
      <c r="E406" s="47"/>
      <c r="F406" s="47"/>
      <c r="G406" s="47"/>
      <c r="H406" s="134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 spans="1:27">
      <c r="A407" s="47"/>
      <c r="B407" s="47"/>
      <c r="C407" s="47"/>
      <c r="D407" s="47"/>
      <c r="E407" s="47"/>
      <c r="F407" s="47"/>
      <c r="G407" s="47"/>
      <c r="H407" s="134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 spans="1:27">
      <c r="A408" s="47"/>
      <c r="B408" s="47"/>
      <c r="C408" s="47"/>
      <c r="D408" s="47"/>
      <c r="E408" s="47"/>
      <c r="F408" s="47"/>
      <c r="G408" s="47"/>
      <c r="H408" s="134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 spans="1:27">
      <c r="A409" s="47"/>
      <c r="B409" s="47"/>
      <c r="C409" s="47"/>
      <c r="D409" s="47"/>
      <c r="E409" s="47"/>
      <c r="F409" s="47"/>
      <c r="G409" s="47"/>
      <c r="H409" s="134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 spans="1:27">
      <c r="A410" s="47"/>
      <c r="B410" s="47"/>
      <c r="C410" s="47"/>
      <c r="D410" s="47"/>
      <c r="E410" s="47"/>
      <c r="F410" s="47"/>
      <c r="G410" s="47"/>
      <c r="H410" s="134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 spans="1:27">
      <c r="A411" s="47"/>
      <c r="B411" s="47"/>
      <c r="C411" s="47"/>
      <c r="D411" s="47"/>
      <c r="E411" s="47"/>
      <c r="F411" s="47"/>
      <c r="G411" s="47"/>
      <c r="H411" s="134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 spans="1:27">
      <c r="A412" s="47"/>
      <c r="B412" s="47"/>
      <c r="C412" s="47"/>
      <c r="D412" s="47"/>
      <c r="E412" s="47"/>
      <c r="F412" s="47"/>
      <c r="G412" s="47"/>
      <c r="H412" s="134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 spans="1:27">
      <c r="A413" s="47"/>
      <c r="B413" s="47"/>
      <c r="C413" s="47"/>
      <c r="D413" s="47"/>
      <c r="E413" s="47"/>
      <c r="F413" s="47"/>
      <c r="G413" s="47"/>
      <c r="H413" s="134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 spans="1:27">
      <c r="A414" s="47"/>
      <c r="B414" s="47"/>
      <c r="C414" s="47"/>
      <c r="D414" s="47"/>
      <c r="E414" s="47"/>
      <c r="F414" s="47"/>
      <c r="G414" s="47"/>
      <c r="H414" s="134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 spans="1:27">
      <c r="A415" s="47"/>
      <c r="B415" s="47"/>
      <c r="C415" s="47"/>
      <c r="D415" s="47"/>
      <c r="E415" s="47"/>
      <c r="F415" s="47"/>
      <c r="G415" s="47"/>
      <c r="H415" s="134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 spans="1:27">
      <c r="A416" s="47"/>
      <c r="B416" s="47"/>
      <c r="C416" s="47"/>
      <c r="D416" s="47"/>
      <c r="E416" s="47"/>
      <c r="F416" s="47"/>
      <c r="G416" s="47"/>
      <c r="H416" s="134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 spans="1:27">
      <c r="A417" s="47"/>
      <c r="B417" s="47"/>
      <c r="C417" s="47"/>
      <c r="D417" s="47"/>
      <c r="E417" s="47"/>
      <c r="F417" s="47"/>
      <c r="G417" s="47"/>
      <c r="H417" s="134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 spans="1:27">
      <c r="A418" s="47"/>
      <c r="B418" s="47"/>
      <c r="C418" s="47"/>
      <c r="D418" s="47"/>
      <c r="E418" s="47"/>
      <c r="F418" s="47"/>
      <c r="G418" s="47"/>
      <c r="H418" s="134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 spans="1:27">
      <c r="A419" s="47"/>
      <c r="B419" s="47"/>
      <c r="C419" s="47"/>
      <c r="D419" s="47"/>
      <c r="E419" s="47"/>
      <c r="F419" s="47"/>
      <c r="G419" s="47"/>
      <c r="H419" s="134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 spans="1:27">
      <c r="A420" s="47"/>
      <c r="B420" s="47"/>
      <c r="C420" s="47"/>
      <c r="D420" s="47"/>
      <c r="E420" s="47"/>
      <c r="F420" s="47"/>
      <c r="G420" s="47"/>
      <c r="H420" s="134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 spans="1:27">
      <c r="A421" s="47"/>
      <c r="B421" s="47"/>
      <c r="C421" s="47"/>
      <c r="D421" s="47"/>
      <c r="E421" s="47"/>
      <c r="F421" s="47"/>
      <c r="G421" s="47"/>
      <c r="H421" s="134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 spans="1:27">
      <c r="A422" s="47"/>
      <c r="B422" s="47"/>
      <c r="C422" s="47"/>
      <c r="D422" s="47"/>
      <c r="E422" s="47"/>
      <c r="F422" s="47"/>
      <c r="G422" s="47"/>
      <c r="H422" s="134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 spans="1:27">
      <c r="A423" s="47"/>
      <c r="B423" s="47"/>
      <c r="C423" s="47"/>
      <c r="D423" s="47"/>
      <c r="E423" s="47"/>
      <c r="F423" s="47"/>
      <c r="G423" s="47"/>
      <c r="H423" s="134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 spans="1:27">
      <c r="A424" s="47"/>
      <c r="B424" s="47"/>
      <c r="C424" s="47"/>
      <c r="D424" s="47"/>
      <c r="E424" s="47"/>
      <c r="F424" s="47"/>
      <c r="G424" s="47"/>
      <c r="H424" s="134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 spans="1:27">
      <c r="A425" s="47"/>
      <c r="B425" s="47"/>
      <c r="C425" s="47"/>
      <c r="D425" s="47"/>
      <c r="E425" s="47"/>
      <c r="F425" s="47"/>
      <c r="G425" s="47"/>
      <c r="H425" s="134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 spans="1:27">
      <c r="A426" s="47"/>
      <c r="B426" s="47"/>
      <c r="C426" s="47"/>
      <c r="D426" s="47"/>
      <c r="E426" s="47"/>
      <c r="F426" s="47"/>
      <c r="G426" s="47"/>
      <c r="H426" s="134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 spans="1:27">
      <c r="A427" s="47"/>
      <c r="B427" s="47"/>
      <c r="C427" s="47"/>
      <c r="D427" s="47"/>
      <c r="E427" s="47"/>
      <c r="F427" s="47"/>
      <c r="G427" s="47"/>
      <c r="H427" s="134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 spans="1:27">
      <c r="A428" s="47"/>
      <c r="B428" s="47"/>
      <c r="C428" s="47"/>
      <c r="D428" s="47"/>
      <c r="E428" s="47"/>
      <c r="F428" s="47"/>
      <c r="G428" s="47"/>
      <c r="H428" s="134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 spans="1:27">
      <c r="A429" s="47"/>
      <c r="B429" s="47"/>
      <c r="C429" s="47"/>
      <c r="D429" s="47"/>
      <c r="E429" s="47"/>
      <c r="F429" s="47"/>
      <c r="G429" s="47"/>
      <c r="H429" s="134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 spans="1:27">
      <c r="A430" s="47"/>
      <c r="B430" s="47"/>
      <c r="C430" s="47"/>
      <c r="D430" s="47"/>
      <c r="E430" s="47"/>
      <c r="F430" s="47"/>
      <c r="G430" s="47"/>
      <c r="H430" s="134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 spans="1:27">
      <c r="A431" s="47"/>
      <c r="B431" s="47"/>
      <c r="C431" s="47"/>
      <c r="D431" s="47"/>
      <c r="E431" s="47"/>
      <c r="F431" s="47"/>
      <c r="G431" s="47"/>
      <c r="H431" s="134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 spans="1:27">
      <c r="A432" s="47"/>
      <c r="B432" s="47"/>
      <c r="C432" s="47"/>
      <c r="D432" s="47"/>
      <c r="E432" s="47"/>
      <c r="F432" s="47"/>
      <c r="G432" s="47"/>
      <c r="H432" s="134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 spans="1:27">
      <c r="A433" s="47"/>
      <c r="B433" s="47"/>
      <c r="C433" s="47"/>
      <c r="D433" s="47"/>
      <c r="E433" s="47"/>
      <c r="F433" s="47"/>
      <c r="G433" s="47"/>
      <c r="H433" s="134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 spans="1:27">
      <c r="A434" s="47"/>
      <c r="B434" s="47"/>
      <c r="C434" s="47"/>
      <c r="D434" s="47"/>
      <c r="E434" s="47"/>
      <c r="F434" s="47"/>
      <c r="G434" s="47"/>
      <c r="H434" s="134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 spans="1:27">
      <c r="A435" s="47"/>
      <c r="B435" s="47"/>
      <c r="C435" s="47"/>
      <c r="D435" s="47"/>
      <c r="E435" s="47"/>
      <c r="F435" s="47"/>
      <c r="G435" s="47"/>
      <c r="H435" s="134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 spans="1:27">
      <c r="A436" s="47"/>
      <c r="B436" s="47"/>
      <c r="C436" s="47"/>
      <c r="D436" s="47"/>
      <c r="E436" s="47"/>
      <c r="F436" s="47"/>
      <c r="G436" s="47"/>
      <c r="H436" s="134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 spans="1:27">
      <c r="A437" s="47"/>
      <c r="B437" s="47"/>
      <c r="C437" s="47"/>
      <c r="D437" s="47"/>
      <c r="E437" s="47"/>
      <c r="F437" s="47"/>
      <c r="G437" s="47"/>
      <c r="H437" s="134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 spans="1:27">
      <c r="A438" s="47"/>
      <c r="B438" s="47"/>
      <c r="C438" s="47"/>
      <c r="D438" s="47"/>
      <c r="E438" s="47"/>
      <c r="F438" s="47"/>
      <c r="G438" s="47"/>
      <c r="H438" s="134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 spans="1:27">
      <c r="A439" s="47"/>
      <c r="B439" s="47"/>
      <c r="C439" s="47"/>
      <c r="D439" s="47"/>
      <c r="E439" s="47"/>
      <c r="F439" s="47"/>
      <c r="G439" s="47"/>
      <c r="H439" s="134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 spans="1:27">
      <c r="A440" s="47"/>
      <c r="B440" s="47"/>
      <c r="C440" s="47"/>
      <c r="D440" s="47"/>
      <c r="E440" s="47"/>
      <c r="F440" s="47"/>
      <c r="G440" s="47"/>
      <c r="H440" s="134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 spans="1:27">
      <c r="A441" s="47"/>
      <c r="B441" s="47"/>
      <c r="C441" s="47"/>
      <c r="D441" s="47"/>
      <c r="E441" s="47"/>
      <c r="F441" s="47"/>
      <c r="G441" s="47"/>
      <c r="H441" s="134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 spans="1:27">
      <c r="A442" s="47"/>
      <c r="B442" s="47"/>
      <c r="C442" s="47"/>
      <c r="D442" s="47"/>
      <c r="E442" s="47"/>
      <c r="F442" s="47"/>
      <c r="G442" s="47"/>
      <c r="H442" s="134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 spans="1:27">
      <c r="A443" s="47"/>
      <c r="B443" s="47"/>
      <c r="C443" s="47"/>
      <c r="D443" s="47"/>
      <c r="E443" s="47"/>
      <c r="F443" s="47"/>
      <c r="G443" s="47"/>
      <c r="H443" s="134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 spans="1:27">
      <c r="A444" s="47"/>
      <c r="B444" s="47"/>
      <c r="C444" s="47"/>
      <c r="D444" s="47"/>
      <c r="E444" s="47"/>
      <c r="F444" s="47"/>
      <c r="G444" s="47"/>
      <c r="H444" s="134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 spans="1:27">
      <c r="A445" s="47"/>
      <c r="B445" s="47"/>
      <c r="C445" s="47"/>
      <c r="D445" s="47"/>
      <c r="E445" s="47"/>
      <c r="F445" s="47"/>
      <c r="G445" s="47"/>
      <c r="H445" s="134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 spans="1:27">
      <c r="A446" s="47"/>
      <c r="B446" s="47"/>
      <c r="C446" s="47"/>
      <c r="D446" s="47"/>
      <c r="E446" s="47"/>
      <c r="F446" s="47"/>
      <c r="G446" s="47"/>
      <c r="H446" s="134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 spans="1:27">
      <c r="A447" s="47"/>
      <c r="B447" s="47"/>
      <c r="C447" s="47"/>
      <c r="D447" s="47"/>
      <c r="E447" s="47"/>
      <c r="F447" s="47"/>
      <c r="G447" s="47"/>
      <c r="H447" s="134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 spans="1:27">
      <c r="A448" s="47"/>
      <c r="B448" s="47"/>
      <c r="C448" s="47"/>
      <c r="D448" s="47"/>
      <c r="E448" s="47"/>
      <c r="F448" s="47"/>
      <c r="G448" s="47"/>
      <c r="H448" s="134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 spans="1:27">
      <c r="A449" s="47"/>
      <c r="B449" s="47"/>
      <c r="C449" s="47"/>
      <c r="D449" s="47"/>
      <c r="E449" s="47"/>
      <c r="F449" s="47"/>
      <c r="G449" s="47"/>
      <c r="H449" s="134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 spans="1:27">
      <c r="A450" s="47"/>
      <c r="B450" s="47"/>
      <c r="C450" s="47"/>
      <c r="D450" s="47"/>
      <c r="E450" s="47"/>
      <c r="F450" s="47"/>
      <c r="G450" s="47"/>
      <c r="H450" s="134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 spans="1:27">
      <c r="A451" s="47"/>
      <c r="B451" s="47"/>
      <c r="C451" s="47"/>
      <c r="D451" s="47"/>
      <c r="E451" s="47"/>
      <c r="F451" s="47"/>
      <c r="G451" s="47"/>
      <c r="H451" s="134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 spans="1:27">
      <c r="A452" s="47"/>
      <c r="B452" s="47"/>
      <c r="C452" s="47"/>
      <c r="D452" s="47"/>
      <c r="E452" s="47"/>
      <c r="F452" s="47"/>
      <c r="G452" s="47"/>
      <c r="H452" s="134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 spans="1:27">
      <c r="A453" s="47"/>
      <c r="B453" s="47"/>
      <c r="C453" s="47"/>
      <c r="D453" s="47"/>
      <c r="E453" s="47"/>
      <c r="F453" s="47"/>
      <c r="G453" s="47"/>
      <c r="H453" s="134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 spans="1:27">
      <c r="A454" s="47"/>
      <c r="B454" s="47"/>
      <c r="C454" s="47"/>
      <c r="D454" s="47"/>
      <c r="E454" s="47"/>
      <c r="F454" s="47"/>
      <c r="G454" s="47"/>
      <c r="H454" s="134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 spans="1:27">
      <c r="A455" s="47"/>
      <c r="B455" s="47"/>
      <c r="C455" s="47"/>
      <c r="D455" s="47"/>
      <c r="E455" s="47"/>
      <c r="F455" s="47"/>
      <c r="G455" s="47"/>
      <c r="H455" s="134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 spans="1:27">
      <c r="A456" s="47"/>
      <c r="B456" s="47"/>
      <c r="C456" s="47"/>
      <c r="D456" s="47"/>
      <c r="E456" s="47"/>
      <c r="F456" s="47"/>
      <c r="G456" s="47"/>
      <c r="H456" s="134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 spans="1:27">
      <c r="A457" s="47"/>
      <c r="B457" s="47"/>
      <c r="C457" s="47"/>
      <c r="D457" s="47"/>
      <c r="E457" s="47"/>
      <c r="F457" s="47"/>
      <c r="G457" s="47"/>
      <c r="H457" s="134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 spans="1:27">
      <c r="A458" s="47"/>
      <c r="B458" s="47"/>
      <c r="C458" s="47"/>
      <c r="D458" s="47"/>
      <c r="E458" s="47"/>
      <c r="F458" s="47"/>
      <c r="G458" s="47"/>
      <c r="H458" s="134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 spans="1:27">
      <c r="A459" s="47"/>
      <c r="B459" s="47"/>
      <c r="C459" s="47"/>
      <c r="D459" s="47"/>
      <c r="E459" s="47"/>
      <c r="F459" s="47"/>
      <c r="G459" s="47"/>
      <c r="H459" s="134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 spans="1:27">
      <c r="A460" s="47"/>
      <c r="B460" s="47"/>
      <c r="C460" s="47"/>
      <c r="D460" s="47"/>
      <c r="E460" s="47"/>
      <c r="F460" s="47"/>
      <c r="G460" s="47"/>
      <c r="H460" s="134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 spans="1:27">
      <c r="A461" s="47"/>
      <c r="B461" s="47"/>
      <c r="C461" s="47"/>
      <c r="D461" s="47"/>
      <c r="E461" s="47"/>
      <c r="F461" s="47"/>
      <c r="G461" s="47"/>
      <c r="H461" s="134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 spans="1:27">
      <c r="A462" s="47"/>
      <c r="B462" s="47"/>
      <c r="C462" s="47"/>
      <c r="D462" s="47"/>
      <c r="E462" s="47"/>
      <c r="F462" s="47"/>
      <c r="G462" s="47"/>
      <c r="H462" s="134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 spans="1:27">
      <c r="A463" s="47"/>
      <c r="B463" s="47"/>
      <c r="C463" s="47"/>
      <c r="D463" s="47"/>
      <c r="E463" s="47"/>
      <c r="F463" s="47"/>
      <c r="G463" s="47"/>
      <c r="H463" s="134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spans="1:27">
      <c r="A464" s="47"/>
      <c r="B464" s="47"/>
      <c r="C464" s="47"/>
      <c r="D464" s="47"/>
      <c r="E464" s="47"/>
      <c r="F464" s="47"/>
      <c r="G464" s="47"/>
      <c r="H464" s="134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spans="1:27">
      <c r="A465" s="47"/>
      <c r="B465" s="47"/>
      <c r="C465" s="47"/>
      <c r="D465" s="47"/>
      <c r="E465" s="47"/>
      <c r="F465" s="47"/>
      <c r="G465" s="47"/>
      <c r="H465" s="134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 spans="1:27">
      <c r="A466" s="47"/>
      <c r="B466" s="47"/>
      <c r="C466" s="47"/>
      <c r="D466" s="47"/>
      <c r="E466" s="47"/>
      <c r="F466" s="47"/>
      <c r="G466" s="47"/>
      <c r="H466" s="134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 spans="1:27">
      <c r="A467" s="47"/>
      <c r="B467" s="47"/>
      <c r="C467" s="47"/>
      <c r="D467" s="47"/>
      <c r="E467" s="47"/>
      <c r="F467" s="47"/>
      <c r="G467" s="47"/>
      <c r="H467" s="134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spans="1:27">
      <c r="A468" s="47"/>
      <c r="B468" s="47"/>
      <c r="C468" s="47"/>
      <c r="D468" s="47"/>
      <c r="E468" s="47"/>
      <c r="F468" s="47"/>
      <c r="G468" s="47"/>
      <c r="H468" s="134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 spans="1:27">
      <c r="A469" s="47"/>
      <c r="B469" s="47"/>
      <c r="C469" s="47"/>
      <c r="D469" s="47"/>
      <c r="E469" s="47"/>
      <c r="F469" s="47"/>
      <c r="G469" s="47"/>
      <c r="H469" s="134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 spans="1:27">
      <c r="A470" s="47"/>
      <c r="B470" s="47"/>
      <c r="C470" s="47"/>
      <c r="D470" s="47"/>
      <c r="E470" s="47"/>
      <c r="F470" s="47"/>
      <c r="G470" s="47"/>
      <c r="H470" s="134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 spans="1:27">
      <c r="A471" s="47"/>
      <c r="B471" s="47"/>
      <c r="C471" s="47"/>
      <c r="D471" s="47"/>
      <c r="E471" s="47"/>
      <c r="F471" s="47"/>
      <c r="G471" s="47"/>
      <c r="H471" s="134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 spans="1:27">
      <c r="A472" s="47"/>
      <c r="B472" s="47"/>
      <c r="C472" s="47"/>
      <c r="D472" s="47"/>
      <c r="E472" s="47"/>
      <c r="F472" s="47"/>
      <c r="G472" s="47"/>
      <c r="H472" s="134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 spans="1:27">
      <c r="A473" s="47"/>
      <c r="B473" s="47"/>
      <c r="C473" s="47"/>
      <c r="D473" s="47"/>
      <c r="E473" s="47"/>
      <c r="F473" s="47"/>
      <c r="G473" s="47"/>
      <c r="H473" s="134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 spans="1:27">
      <c r="A474" s="47"/>
      <c r="B474" s="47"/>
      <c r="C474" s="47"/>
      <c r="D474" s="47"/>
      <c r="E474" s="47"/>
      <c r="F474" s="47"/>
      <c r="G474" s="47"/>
      <c r="H474" s="134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 spans="1:27">
      <c r="A475" s="47"/>
      <c r="B475" s="47"/>
      <c r="C475" s="47"/>
      <c r="D475" s="47"/>
      <c r="E475" s="47"/>
      <c r="F475" s="47"/>
      <c r="G475" s="47"/>
      <c r="H475" s="134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 spans="1:27">
      <c r="A476" s="47"/>
      <c r="B476" s="47"/>
      <c r="C476" s="47"/>
      <c r="D476" s="47"/>
      <c r="E476" s="47"/>
      <c r="F476" s="47"/>
      <c r="G476" s="47"/>
      <c r="H476" s="134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 spans="1:27">
      <c r="A477" s="47"/>
      <c r="B477" s="47"/>
      <c r="C477" s="47"/>
      <c r="D477" s="47"/>
      <c r="E477" s="47"/>
      <c r="F477" s="47"/>
      <c r="G477" s="47"/>
      <c r="H477" s="134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 spans="1:27">
      <c r="A478" s="47"/>
      <c r="B478" s="47"/>
      <c r="C478" s="47"/>
      <c r="D478" s="47"/>
      <c r="E478" s="47"/>
      <c r="F478" s="47"/>
      <c r="G478" s="47"/>
      <c r="H478" s="134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 spans="1:27">
      <c r="A479" s="47"/>
      <c r="B479" s="47"/>
      <c r="C479" s="47"/>
      <c r="D479" s="47"/>
      <c r="E479" s="47"/>
      <c r="F479" s="47"/>
      <c r="G479" s="47"/>
      <c r="H479" s="134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 spans="1:27">
      <c r="A480" s="47"/>
      <c r="B480" s="47"/>
      <c r="C480" s="47"/>
      <c r="D480" s="47"/>
      <c r="E480" s="47"/>
      <c r="F480" s="47"/>
      <c r="G480" s="47"/>
      <c r="H480" s="134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spans="1:27">
      <c r="A481" s="47"/>
      <c r="B481" s="47"/>
      <c r="C481" s="47"/>
      <c r="D481" s="47"/>
      <c r="E481" s="47"/>
      <c r="F481" s="47"/>
      <c r="G481" s="47"/>
      <c r="H481" s="134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 spans="1:27">
      <c r="A482" s="47"/>
      <c r="B482" s="47"/>
      <c r="C482" s="47"/>
      <c r="D482" s="47"/>
      <c r="E482" s="47"/>
      <c r="F482" s="47"/>
      <c r="G482" s="47"/>
      <c r="H482" s="134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 spans="1:27">
      <c r="A483" s="47"/>
      <c r="B483" s="47"/>
      <c r="C483" s="47"/>
      <c r="D483" s="47"/>
      <c r="E483" s="47"/>
      <c r="F483" s="47"/>
      <c r="G483" s="47"/>
      <c r="H483" s="134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 spans="1:27">
      <c r="A484" s="47"/>
      <c r="B484" s="47"/>
      <c r="C484" s="47"/>
      <c r="D484" s="47"/>
      <c r="E484" s="47"/>
      <c r="F484" s="47"/>
      <c r="G484" s="47"/>
      <c r="H484" s="134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 spans="1:27">
      <c r="A485" s="47"/>
      <c r="B485" s="47"/>
      <c r="C485" s="47"/>
      <c r="D485" s="47"/>
      <c r="E485" s="47"/>
      <c r="F485" s="47"/>
      <c r="G485" s="47"/>
      <c r="H485" s="134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 spans="1:27">
      <c r="A486" s="47"/>
      <c r="B486" s="47"/>
      <c r="C486" s="47"/>
      <c r="D486" s="47"/>
      <c r="E486" s="47"/>
      <c r="F486" s="47"/>
      <c r="G486" s="47"/>
      <c r="H486" s="134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 spans="1:27">
      <c r="A487" s="47"/>
      <c r="B487" s="47"/>
      <c r="C487" s="47"/>
      <c r="D487" s="47"/>
      <c r="E487" s="47"/>
      <c r="F487" s="47"/>
      <c r="G487" s="47"/>
      <c r="H487" s="134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 spans="1:27">
      <c r="A488" s="47"/>
      <c r="B488" s="47"/>
      <c r="C488" s="47"/>
      <c r="D488" s="47"/>
      <c r="E488" s="47"/>
      <c r="F488" s="47"/>
      <c r="G488" s="47"/>
      <c r="H488" s="134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 spans="1:27">
      <c r="A489" s="47"/>
      <c r="B489" s="47"/>
      <c r="C489" s="47"/>
      <c r="D489" s="47"/>
      <c r="E489" s="47"/>
      <c r="F489" s="47"/>
      <c r="G489" s="47"/>
      <c r="H489" s="134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 spans="1:27">
      <c r="A490" s="47"/>
      <c r="B490" s="47"/>
      <c r="C490" s="47"/>
      <c r="D490" s="47"/>
      <c r="E490" s="47"/>
      <c r="F490" s="47"/>
      <c r="G490" s="47"/>
      <c r="H490" s="134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 spans="1:27">
      <c r="A491" s="47"/>
      <c r="B491" s="47"/>
      <c r="C491" s="47"/>
      <c r="D491" s="47"/>
      <c r="E491" s="47"/>
      <c r="F491" s="47"/>
      <c r="G491" s="47"/>
      <c r="H491" s="134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 spans="1:27">
      <c r="A492" s="47"/>
      <c r="B492" s="47"/>
      <c r="C492" s="47"/>
      <c r="D492" s="47"/>
      <c r="E492" s="47"/>
      <c r="F492" s="47"/>
      <c r="G492" s="47"/>
      <c r="H492" s="134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 spans="1:27">
      <c r="A493" s="47"/>
      <c r="B493" s="47"/>
      <c r="C493" s="47"/>
      <c r="D493" s="47"/>
      <c r="E493" s="47"/>
      <c r="F493" s="47"/>
      <c r="G493" s="47"/>
      <c r="H493" s="134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spans="1:27">
      <c r="A494" s="47"/>
      <c r="B494" s="47"/>
      <c r="C494" s="47"/>
      <c r="D494" s="47"/>
      <c r="E494" s="47"/>
      <c r="F494" s="47"/>
      <c r="G494" s="47"/>
      <c r="H494" s="134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 spans="1:27">
      <c r="A495" s="47"/>
      <c r="B495" s="47"/>
      <c r="C495" s="47"/>
      <c r="D495" s="47"/>
      <c r="E495" s="47"/>
      <c r="F495" s="47"/>
      <c r="G495" s="47"/>
      <c r="H495" s="134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 spans="1:27">
      <c r="A496" s="47"/>
      <c r="B496" s="47"/>
      <c r="C496" s="47"/>
      <c r="D496" s="47"/>
      <c r="E496" s="47"/>
      <c r="F496" s="47"/>
      <c r="G496" s="47"/>
      <c r="H496" s="134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 spans="1:27">
      <c r="A497" s="47"/>
      <c r="B497" s="47"/>
      <c r="C497" s="47"/>
      <c r="D497" s="47"/>
      <c r="E497" s="47"/>
      <c r="F497" s="47"/>
      <c r="G497" s="47"/>
      <c r="H497" s="134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 spans="1:27">
      <c r="A498" s="47"/>
      <c r="B498" s="47"/>
      <c r="C498" s="47"/>
      <c r="D498" s="47"/>
      <c r="E498" s="47"/>
      <c r="F498" s="47"/>
      <c r="G498" s="47"/>
      <c r="H498" s="134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 spans="1:27">
      <c r="A499" s="47"/>
      <c r="B499" s="47"/>
      <c r="C499" s="47"/>
      <c r="D499" s="47"/>
      <c r="E499" s="47"/>
      <c r="F499" s="47"/>
      <c r="G499" s="47"/>
      <c r="H499" s="134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 spans="1:27">
      <c r="A500" s="47"/>
      <c r="B500" s="47"/>
      <c r="C500" s="47"/>
      <c r="D500" s="47"/>
      <c r="E500" s="47"/>
      <c r="F500" s="47"/>
      <c r="G500" s="47"/>
      <c r="H500" s="134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 spans="1:27">
      <c r="A501" s="47"/>
      <c r="B501" s="47"/>
      <c r="C501" s="47"/>
      <c r="D501" s="47"/>
      <c r="E501" s="47"/>
      <c r="F501" s="47"/>
      <c r="G501" s="47"/>
      <c r="H501" s="134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 spans="1:27">
      <c r="A502" s="47"/>
      <c r="B502" s="47"/>
      <c r="C502" s="47"/>
      <c r="D502" s="47"/>
      <c r="E502" s="47"/>
      <c r="F502" s="47"/>
      <c r="G502" s="47"/>
      <c r="H502" s="134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 spans="1:27">
      <c r="A503" s="47"/>
      <c r="B503" s="47"/>
      <c r="C503" s="47"/>
      <c r="D503" s="47"/>
      <c r="E503" s="47"/>
      <c r="F503" s="47"/>
      <c r="G503" s="47"/>
      <c r="H503" s="134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 spans="1:27">
      <c r="A504" s="47"/>
      <c r="B504" s="47"/>
      <c r="C504" s="47"/>
      <c r="D504" s="47"/>
      <c r="E504" s="47"/>
      <c r="F504" s="47"/>
      <c r="G504" s="47"/>
      <c r="H504" s="134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 spans="1:27">
      <c r="A505" s="47"/>
      <c r="B505" s="47"/>
      <c r="C505" s="47"/>
      <c r="D505" s="47"/>
      <c r="E505" s="47"/>
      <c r="F505" s="47"/>
      <c r="G505" s="47"/>
      <c r="H505" s="134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 spans="1:27">
      <c r="A506" s="47"/>
      <c r="B506" s="47"/>
      <c r="C506" s="47"/>
      <c r="D506" s="47"/>
      <c r="E506" s="47"/>
      <c r="F506" s="47"/>
      <c r="G506" s="47"/>
      <c r="H506" s="134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spans="1:27">
      <c r="A507" s="47"/>
      <c r="B507" s="47"/>
      <c r="C507" s="47"/>
      <c r="D507" s="47"/>
      <c r="E507" s="47"/>
      <c r="F507" s="47"/>
      <c r="G507" s="47"/>
      <c r="H507" s="134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 spans="1:27">
      <c r="A508" s="47"/>
      <c r="B508" s="47"/>
      <c r="C508" s="47"/>
      <c r="D508" s="47"/>
      <c r="E508" s="47"/>
      <c r="F508" s="47"/>
      <c r="G508" s="47"/>
      <c r="H508" s="134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 spans="1:27">
      <c r="A509" s="47"/>
      <c r="B509" s="47"/>
      <c r="C509" s="47"/>
      <c r="D509" s="47"/>
      <c r="E509" s="47"/>
      <c r="F509" s="47"/>
      <c r="G509" s="47"/>
      <c r="H509" s="134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 spans="1:27">
      <c r="A510" s="47"/>
      <c r="B510" s="47"/>
      <c r="C510" s="47"/>
      <c r="D510" s="47"/>
      <c r="E510" s="47"/>
      <c r="F510" s="47"/>
      <c r="G510" s="47"/>
      <c r="H510" s="134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 spans="1:27">
      <c r="A511" s="47"/>
      <c r="B511" s="47"/>
      <c r="C511" s="47"/>
      <c r="D511" s="47"/>
      <c r="E511" s="47"/>
      <c r="F511" s="47"/>
      <c r="G511" s="47"/>
      <c r="H511" s="134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 spans="1:27">
      <c r="A512" s="47"/>
      <c r="B512" s="47"/>
      <c r="C512" s="47"/>
      <c r="D512" s="47"/>
      <c r="E512" s="47"/>
      <c r="F512" s="47"/>
      <c r="G512" s="47"/>
      <c r="H512" s="134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 spans="1:27">
      <c r="A513" s="47"/>
      <c r="B513" s="47"/>
      <c r="C513" s="47"/>
      <c r="D513" s="47"/>
      <c r="E513" s="47"/>
      <c r="F513" s="47"/>
      <c r="G513" s="47"/>
      <c r="H513" s="134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 spans="1:27">
      <c r="A514" s="47"/>
      <c r="B514" s="47"/>
      <c r="C514" s="47"/>
      <c r="D514" s="47"/>
      <c r="E514" s="47"/>
      <c r="F514" s="47"/>
      <c r="G514" s="47"/>
      <c r="H514" s="134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 spans="1:27">
      <c r="A515" s="47"/>
      <c r="B515" s="47"/>
      <c r="C515" s="47"/>
      <c r="D515" s="47"/>
      <c r="E515" s="47"/>
      <c r="F515" s="47"/>
      <c r="G515" s="47"/>
      <c r="H515" s="134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 spans="1:27">
      <c r="A516" s="47"/>
      <c r="B516" s="47"/>
      <c r="C516" s="47"/>
      <c r="D516" s="47"/>
      <c r="E516" s="47"/>
      <c r="F516" s="47"/>
      <c r="G516" s="47"/>
      <c r="H516" s="134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 spans="1:27">
      <c r="A517" s="47"/>
      <c r="B517" s="47"/>
      <c r="C517" s="47"/>
      <c r="D517" s="47"/>
      <c r="E517" s="47"/>
      <c r="F517" s="47"/>
      <c r="G517" s="47"/>
      <c r="H517" s="134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 spans="1:27">
      <c r="A518" s="47"/>
      <c r="B518" s="47"/>
      <c r="C518" s="47"/>
      <c r="D518" s="47"/>
      <c r="E518" s="47"/>
      <c r="F518" s="47"/>
      <c r="G518" s="47"/>
      <c r="H518" s="134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 spans="1:27">
      <c r="A519" s="47"/>
      <c r="B519" s="47"/>
      <c r="C519" s="47"/>
      <c r="D519" s="47"/>
      <c r="E519" s="47"/>
      <c r="F519" s="47"/>
      <c r="G519" s="47"/>
      <c r="H519" s="134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spans="1:27">
      <c r="A520" s="47"/>
      <c r="B520" s="47"/>
      <c r="C520" s="47"/>
      <c r="D520" s="47"/>
      <c r="E520" s="47"/>
      <c r="F520" s="47"/>
      <c r="G520" s="47"/>
      <c r="H520" s="134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 spans="1:27">
      <c r="A521" s="47"/>
      <c r="B521" s="47"/>
      <c r="C521" s="47"/>
      <c r="D521" s="47"/>
      <c r="E521" s="47"/>
      <c r="F521" s="47"/>
      <c r="G521" s="47"/>
      <c r="H521" s="134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 spans="1:27">
      <c r="A522" s="47"/>
      <c r="B522" s="47"/>
      <c r="C522" s="47"/>
      <c r="D522" s="47"/>
      <c r="E522" s="47"/>
      <c r="F522" s="47"/>
      <c r="G522" s="47"/>
      <c r="H522" s="134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 spans="1:27">
      <c r="A523" s="47"/>
      <c r="B523" s="47"/>
      <c r="C523" s="47"/>
      <c r="D523" s="47"/>
      <c r="E523" s="47"/>
      <c r="F523" s="47"/>
      <c r="G523" s="47"/>
      <c r="H523" s="134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 spans="1:27">
      <c r="A524" s="47"/>
      <c r="B524" s="47"/>
      <c r="C524" s="47"/>
      <c r="D524" s="47"/>
      <c r="E524" s="47"/>
      <c r="F524" s="47"/>
      <c r="G524" s="47"/>
      <c r="H524" s="134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 spans="1:27">
      <c r="A525" s="47"/>
      <c r="B525" s="47"/>
      <c r="C525" s="47"/>
      <c r="D525" s="47"/>
      <c r="E525" s="47"/>
      <c r="F525" s="47"/>
      <c r="G525" s="47"/>
      <c r="H525" s="134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 spans="1:27">
      <c r="A526" s="47"/>
      <c r="B526" s="47"/>
      <c r="C526" s="47"/>
      <c r="D526" s="47"/>
      <c r="E526" s="47"/>
      <c r="F526" s="47"/>
      <c r="G526" s="47"/>
      <c r="H526" s="134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 spans="1:27">
      <c r="A527" s="47"/>
      <c r="B527" s="47"/>
      <c r="C527" s="47"/>
      <c r="D527" s="47"/>
      <c r="E527" s="47"/>
      <c r="F527" s="47"/>
      <c r="G527" s="47"/>
      <c r="H527" s="134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 spans="1:27">
      <c r="A528" s="47"/>
      <c r="B528" s="47"/>
      <c r="C528" s="47"/>
      <c r="D528" s="47"/>
      <c r="E528" s="47"/>
      <c r="F528" s="47"/>
      <c r="G528" s="47"/>
      <c r="H528" s="134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 spans="1:27">
      <c r="A529" s="47"/>
      <c r="B529" s="47"/>
      <c r="C529" s="47"/>
      <c r="D529" s="47"/>
      <c r="E529" s="47"/>
      <c r="F529" s="47"/>
      <c r="G529" s="47"/>
      <c r="H529" s="134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 spans="1:27">
      <c r="A530" s="47"/>
      <c r="B530" s="47"/>
      <c r="C530" s="47"/>
      <c r="D530" s="47"/>
      <c r="E530" s="47"/>
      <c r="F530" s="47"/>
      <c r="G530" s="47"/>
      <c r="H530" s="134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 spans="1:27">
      <c r="A531" s="47"/>
      <c r="B531" s="47"/>
      <c r="C531" s="47"/>
      <c r="D531" s="47"/>
      <c r="E531" s="47"/>
      <c r="F531" s="47"/>
      <c r="G531" s="47"/>
      <c r="H531" s="134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 spans="1:27">
      <c r="A532" s="47"/>
      <c r="B532" s="47"/>
      <c r="C532" s="47"/>
      <c r="D532" s="47"/>
      <c r="E532" s="47"/>
      <c r="F532" s="47"/>
      <c r="G532" s="47"/>
      <c r="H532" s="134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 spans="1:27">
      <c r="A533" s="47"/>
      <c r="B533" s="47"/>
      <c r="C533" s="47"/>
      <c r="D533" s="47"/>
      <c r="E533" s="47"/>
      <c r="F533" s="47"/>
      <c r="G533" s="47"/>
      <c r="H533" s="134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 spans="1:27">
      <c r="A534" s="47"/>
      <c r="B534" s="47"/>
      <c r="C534" s="47"/>
      <c r="D534" s="47"/>
      <c r="E534" s="47"/>
      <c r="F534" s="47"/>
      <c r="G534" s="47"/>
      <c r="H534" s="134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 spans="1:27">
      <c r="A535" s="47"/>
      <c r="B535" s="47"/>
      <c r="C535" s="47"/>
      <c r="D535" s="47"/>
      <c r="E535" s="47"/>
      <c r="F535" s="47"/>
      <c r="G535" s="47"/>
      <c r="H535" s="134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 spans="1:27">
      <c r="A536" s="47"/>
      <c r="B536" s="47"/>
      <c r="C536" s="47"/>
      <c r="D536" s="47"/>
      <c r="E536" s="47"/>
      <c r="F536" s="47"/>
      <c r="G536" s="47"/>
      <c r="H536" s="134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 spans="1:27">
      <c r="A537" s="47"/>
      <c r="B537" s="47"/>
      <c r="C537" s="47"/>
      <c r="D537" s="47"/>
      <c r="E537" s="47"/>
      <c r="F537" s="47"/>
      <c r="G537" s="47"/>
      <c r="H537" s="134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 spans="1:27">
      <c r="A538" s="47"/>
      <c r="B538" s="47"/>
      <c r="C538" s="47"/>
      <c r="D538" s="47"/>
      <c r="E538" s="47"/>
      <c r="F538" s="47"/>
      <c r="G538" s="47"/>
      <c r="H538" s="134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 spans="1:27">
      <c r="A539" s="47"/>
      <c r="B539" s="47"/>
      <c r="C539" s="47"/>
      <c r="D539" s="47"/>
      <c r="E539" s="47"/>
      <c r="F539" s="47"/>
      <c r="G539" s="47"/>
      <c r="H539" s="134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 spans="1:27">
      <c r="A540" s="47"/>
      <c r="B540" s="47"/>
      <c r="C540" s="47"/>
      <c r="D540" s="47"/>
      <c r="E540" s="47"/>
      <c r="F540" s="47"/>
      <c r="G540" s="47"/>
      <c r="H540" s="134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 spans="1:27">
      <c r="A541" s="47"/>
      <c r="B541" s="47"/>
      <c r="C541" s="47"/>
      <c r="D541" s="47"/>
      <c r="E541" s="47"/>
      <c r="F541" s="47"/>
      <c r="G541" s="47"/>
      <c r="H541" s="134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 spans="1:27">
      <c r="A542" s="47"/>
      <c r="B542" s="47"/>
      <c r="C542" s="47"/>
      <c r="D542" s="47"/>
      <c r="E542" s="47"/>
      <c r="F542" s="47"/>
      <c r="G542" s="47"/>
      <c r="H542" s="134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 spans="1:27">
      <c r="A543" s="47"/>
      <c r="B543" s="47"/>
      <c r="C543" s="47"/>
      <c r="D543" s="47"/>
      <c r="E543" s="47"/>
      <c r="F543" s="47"/>
      <c r="G543" s="47"/>
      <c r="H543" s="134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 spans="1:27">
      <c r="A544" s="47"/>
      <c r="B544" s="47"/>
      <c r="C544" s="47"/>
      <c r="D544" s="47"/>
      <c r="E544" s="47"/>
      <c r="F544" s="47"/>
      <c r="G544" s="47"/>
      <c r="H544" s="134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 spans="1:27">
      <c r="A545" s="47"/>
      <c r="B545" s="47"/>
      <c r="C545" s="47"/>
      <c r="D545" s="47"/>
      <c r="E545" s="47"/>
      <c r="F545" s="47"/>
      <c r="G545" s="47"/>
      <c r="H545" s="134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 spans="1:27">
      <c r="A546" s="47"/>
      <c r="B546" s="47"/>
      <c r="C546" s="47"/>
      <c r="D546" s="47"/>
      <c r="E546" s="47"/>
      <c r="F546" s="47"/>
      <c r="G546" s="47"/>
      <c r="H546" s="134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 spans="1:27">
      <c r="A547" s="47"/>
      <c r="B547" s="47"/>
      <c r="C547" s="47"/>
      <c r="D547" s="47"/>
      <c r="E547" s="47"/>
      <c r="F547" s="47"/>
      <c r="G547" s="47"/>
      <c r="H547" s="134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 spans="1:27">
      <c r="A548" s="47"/>
      <c r="B548" s="47"/>
      <c r="C548" s="47"/>
      <c r="D548" s="47"/>
      <c r="E548" s="47"/>
      <c r="F548" s="47"/>
      <c r="G548" s="47"/>
      <c r="H548" s="134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 spans="1:27">
      <c r="A549" s="47"/>
      <c r="B549" s="47"/>
      <c r="C549" s="47"/>
      <c r="D549" s="47"/>
      <c r="E549" s="47"/>
      <c r="F549" s="47"/>
      <c r="G549" s="47"/>
      <c r="H549" s="134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 spans="1:27">
      <c r="A550" s="47"/>
      <c r="B550" s="47"/>
      <c r="C550" s="47"/>
      <c r="D550" s="47"/>
      <c r="E550" s="47"/>
      <c r="F550" s="47"/>
      <c r="G550" s="47"/>
      <c r="H550" s="134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 spans="1:27">
      <c r="A551" s="47"/>
      <c r="B551" s="47"/>
      <c r="C551" s="47"/>
      <c r="D551" s="47"/>
      <c r="E551" s="47"/>
      <c r="F551" s="47"/>
      <c r="G551" s="47"/>
      <c r="H551" s="134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 spans="1:27">
      <c r="A552" s="47"/>
      <c r="B552" s="47"/>
      <c r="C552" s="47"/>
      <c r="D552" s="47"/>
      <c r="E552" s="47"/>
      <c r="F552" s="47"/>
      <c r="G552" s="47"/>
      <c r="H552" s="134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 spans="1:27">
      <c r="A553" s="47"/>
      <c r="B553" s="47"/>
      <c r="C553" s="47"/>
      <c r="D553" s="47"/>
      <c r="E553" s="47"/>
      <c r="F553" s="47"/>
      <c r="G553" s="47"/>
      <c r="H553" s="134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 spans="1:27">
      <c r="A554" s="47"/>
      <c r="B554" s="47"/>
      <c r="C554" s="47"/>
      <c r="D554" s="47"/>
      <c r="E554" s="47"/>
      <c r="F554" s="47"/>
      <c r="G554" s="47"/>
      <c r="H554" s="134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 spans="1:27">
      <c r="A555" s="47"/>
      <c r="B555" s="47"/>
      <c r="C555" s="47"/>
      <c r="D555" s="47"/>
      <c r="E555" s="47"/>
      <c r="F555" s="47"/>
      <c r="G555" s="47"/>
      <c r="H555" s="134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 spans="1:27">
      <c r="A556" s="47"/>
      <c r="B556" s="47"/>
      <c r="C556" s="47"/>
      <c r="D556" s="47"/>
      <c r="E556" s="47"/>
      <c r="F556" s="47"/>
      <c r="G556" s="47"/>
      <c r="H556" s="134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 spans="1:27">
      <c r="A557" s="47"/>
      <c r="B557" s="47"/>
      <c r="C557" s="47"/>
      <c r="D557" s="47"/>
      <c r="E557" s="47"/>
      <c r="F557" s="47"/>
      <c r="G557" s="47"/>
      <c r="H557" s="134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 spans="1:27">
      <c r="A558" s="47"/>
      <c r="B558" s="47"/>
      <c r="C558" s="47"/>
      <c r="D558" s="47"/>
      <c r="E558" s="47"/>
      <c r="F558" s="47"/>
      <c r="G558" s="47"/>
      <c r="H558" s="134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 spans="1:27">
      <c r="A559" s="47"/>
      <c r="B559" s="47"/>
      <c r="C559" s="47"/>
      <c r="D559" s="47"/>
      <c r="E559" s="47"/>
      <c r="F559" s="47"/>
      <c r="G559" s="47"/>
      <c r="H559" s="134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 spans="1:27">
      <c r="A560" s="47"/>
      <c r="B560" s="47"/>
      <c r="C560" s="47"/>
      <c r="D560" s="47"/>
      <c r="E560" s="47"/>
      <c r="F560" s="47"/>
      <c r="G560" s="47"/>
      <c r="H560" s="134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 spans="1:27">
      <c r="A561" s="47"/>
      <c r="B561" s="47"/>
      <c r="C561" s="47"/>
      <c r="D561" s="47"/>
      <c r="E561" s="47"/>
      <c r="F561" s="47"/>
      <c r="G561" s="47"/>
      <c r="H561" s="134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 spans="1:27">
      <c r="A562" s="47"/>
      <c r="B562" s="47"/>
      <c r="C562" s="47"/>
      <c r="D562" s="47"/>
      <c r="E562" s="47"/>
      <c r="F562" s="47"/>
      <c r="G562" s="47"/>
      <c r="H562" s="134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 spans="1:27">
      <c r="A563" s="47"/>
      <c r="B563" s="47"/>
      <c r="C563" s="47"/>
      <c r="D563" s="47"/>
      <c r="E563" s="47"/>
      <c r="F563" s="47"/>
      <c r="G563" s="47"/>
      <c r="H563" s="134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 spans="1:27">
      <c r="A564" s="47"/>
      <c r="B564" s="47"/>
      <c r="C564" s="47"/>
      <c r="D564" s="47"/>
      <c r="E564" s="47"/>
      <c r="F564" s="47"/>
      <c r="G564" s="47"/>
      <c r="H564" s="134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 spans="1:27">
      <c r="A565" s="47"/>
      <c r="B565" s="47"/>
      <c r="C565" s="47"/>
      <c r="D565" s="47"/>
      <c r="E565" s="47"/>
      <c r="F565" s="47"/>
      <c r="G565" s="47"/>
      <c r="H565" s="134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 spans="1:27">
      <c r="A566" s="47"/>
      <c r="B566" s="47"/>
      <c r="C566" s="47"/>
      <c r="D566" s="47"/>
      <c r="E566" s="47"/>
      <c r="F566" s="47"/>
      <c r="G566" s="47"/>
      <c r="H566" s="134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 spans="1:27">
      <c r="A567" s="47"/>
      <c r="B567" s="47"/>
      <c r="C567" s="47"/>
      <c r="D567" s="47"/>
      <c r="E567" s="47"/>
      <c r="F567" s="47"/>
      <c r="G567" s="47"/>
      <c r="H567" s="134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 spans="1:27">
      <c r="A568" s="47"/>
      <c r="B568" s="47"/>
      <c r="C568" s="47"/>
      <c r="D568" s="47"/>
      <c r="E568" s="47"/>
      <c r="F568" s="47"/>
      <c r="G568" s="47"/>
      <c r="H568" s="134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 spans="1:27">
      <c r="A569" s="47"/>
      <c r="B569" s="47"/>
      <c r="C569" s="47"/>
      <c r="D569" s="47"/>
      <c r="E569" s="47"/>
      <c r="F569" s="47"/>
      <c r="G569" s="47"/>
      <c r="H569" s="134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 spans="1:27">
      <c r="A570" s="47"/>
      <c r="B570" s="47"/>
      <c r="C570" s="47"/>
      <c r="D570" s="47"/>
      <c r="E570" s="47"/>
      <c r="F570" s="47"/>
      <c r="G570" s="47"/>
      <c r="H570" s="134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 spans="1:27">
      <c r="A571" s="47"/>
      <c r="B571" s="47"/>
      <c r="C571" s="47"/>
      <c r="D571" s="47"/>
      <c r="E571" s="47"/>
      <c r="F571" s="47"/>
      <c r="G571" s="47"/>
      <c r="H571" s="134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 spans="1:27">
      <c r="A572" s="47"/>
      <c r="B572" s="47"/>
      <c r="C572" s="47"/>
      <c r="D572" s="47"/>
      <c r="E572" s="47"/>
      <c r="F572" s="47"/>
      <c r="G572" s="47"/>
      <c r="H572" s="134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 spans="1:27">
      <c r="A573" s="47"/>
      <c r="B573" s="47"/>
      <c r="C573" s="47"/>
      <c r="D573" s="47"/>
      <c r="E573" s="47"/>
      <c r="F573" s="47"/>
      <c r="G573" s="47"/>
      <c r="H573" s="134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 spans="1:27">
      <c r="A574" s="47"/>
      <c r="B574" s="47"/>
      <c r="C574" s="47"/>
      <c r="D574" s="47"/>
      <c r="E574" s="47"/>
      <c r="F574" s="47"/>
      <c r="G574" s="47"/>
      <c r="H574" s="134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 spans="1:27">
      <c r="A575" s="47"/>
      <c r="B575" s="47"/>
      <c r="C575" s="47"/>
      <c r="D575" s="47"/>
      <c r="E575" s="47"/>
      <c r="F575" s="47"/>
      <c r="G575" s="47"/>
      <c r="H575" s="134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 spans="1:27">
      <c r="A576" s="47"/>
      <c r="B576" s="47"/>
      <c r="C576" s="47"/>
      <c r="D576" s="47"/>
      <c r="E576" s="47"/>
      <c r="F576" s="47"/>
      <c r="G576" s="47"/>
      <c r="H576" s="134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 spans="1:27">
      <c r="A577" s="47"/>
      <c r="B577" s="47"/>
      <c r="C577" s="47"/>
      <c r="D577" s="47"/>
      <c r="E577" s="47"/>
      <c r="F577" s="47"/>
      <c r="G577" s="47"/>
      <c r="H577" s="134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 spans="1:27">
      <c r="A578" s="47"/>
      <c r="B578" s="47"/>
      <c r="C578" s="47"/>
      <c r="D578" s="47"/>
      <c r="E578" s="47"/>
      <c r="F578" s="47"/>
      <c r="G578" s="47"/>
      <c r="H578" s="134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 spans="1:27">
      <c r="A579" s="47"/>
      <c r="B579" s="47"/>
      <c r="C579" s="47"/>
      <c r="D579" s="47"/>
      <c r="E579" s="47"/>
      <c r="F579" s="47"/>
      <c r="G579" s="47"/>
      <c r="H579" s="134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 spans="1:27">
      <c r="A580" s="47"/>
      <c r="B580" s="47"/>
      <c r="C580" s="47"/>
      <c r="D580" s="47"/>
      <c r="E580" s="47"/>
      <c r="F580" s="47"/>
      <c r="G580" s="47"/>
      <c r="H580" s="134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 spans="1:27">
      <c r="A581" s="47"/>
      <c r="B581" s="47"/>
      <c r="C581" s="47"/>
      <c r="D581" s="47"/>
      <c r="E581" s="47"/>
      <c r="F581" s="47"/>
      <c r="G581" s="47"/>
      <c r="H581" s="134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 spans="1:27">
      <c r="A582" s="47"/>
      <c r="B582" s="47"/>
      <c r="C582" s="47"/>
      <c r="D582" s="47"/>
      <c r="E582" s="47"/>
      <c r="F582" s="47"/>
      <c r="G582" s="47"/>
      <c r="H582" s="134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 spans="1:27">
      <c r="A583" s="47"/>
      <c r="B583" s="47"/>
      <c r="C583" s="47"/>
      <c r="D583" s="47"/>
      <c r="E583" s="47"/>
      <c r="F583" s="47"/>
      <c r="G583" s="47"/>
      <c r="H583" s="134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 spans="1:27">
      <c r="A584" s="47"/>
      <c r="B584" s="47"/>
      <c r="C584" s="47"/>
      <c r="D584" s="47"/>
      <c r="E584" s="47"/>
      <c r="F584" s="47"/>
      <c r="G584" s="47"/>
      <c r="H584" s="134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 spans="1:27">
      <c r="A585" s="47"/>
      <c r="B585" s="47"/>
      <c r="C585" s="47"/>
      <c r="D585" s="47"/>
      <c r="E585" s="47"/>
      <c r="F585" s="47"/>
      <c r="G585" s="47"/>
      <c r="H585" s="134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 spans="1:27">
      <c r="A586" s="47"/>
      <c r="B586" s="47"/>
      <c r="C586" s="47"/>
      <c r="D586" s="47"/>
      <c r="E586" s="47"/>
      <c r="F586" s="47"/>
      <c r="G586" s="47"/>
      <c r="H586" s="134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 spans="1:27">
      <c r="A587" s="47"/>
      <c r="B587" s="47"/>
      <c r="C587" s="47"/>
      <c r="D587" s="47"/>
      <c r="E587" s="47"/>
      <c r="F587" s="47"/>
      <c r="G587" s="47"/>
      <c r="H587" s="134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 spans="1:27">
      <c r="A588" s="47"/>
      <c r="B588" s="47"/>
      <c r="C588" s="47"/>
      <c r="D588" s="47"/>
      <c r="E588" s="47"/>
      <c r="F588" s="47"/>
      <c r="G588" s="47"/>
      <c r="H588" s="134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 spans="1:27">
      <c r="A589" s="47"/>
      <c r="B589" s="47"/>
      <c r="C589" s="47"/>
      <c r="D589" s="47"/>
      <c r="E589" s="47"/>
      <c r="F589" s="47"/>
      <c r="G589" s="47"/>
      <c r="H589" s="134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 spans="1:27">
      <c r="A590" s="47"/>
      <c r="B590" s="47"/>
      <c r="C590" s="47"/>
      <c r="D590" s="47"/>
      <c r="E590" s="47"/>
      <c r="F590" s="47"/>
      <c r="G590" s="47"/>
      <c r="H590" s="134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 spans="1:27">
      <c r="A591" s="47"/>
      <c r="B591" s="47"/>
      <c r="C591" s="47"/>
      <c r="D591" s="47"/>
      <c r="E591" s="47"/>
      <c r="F591" s="47"/>
      <c r="G591" s="47"/>
      <c r="H591" s="134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 spans="1:27">
      <c r="A592" s="47"/>
      <c r="B592" s="47"/>
      <c r="C592" s="47"/>
      <c r="D592" s="47"/>
      <c r="E592" s="47"/>
      <c r="F592" s="47"/>
      <c r="G592" s="47"/>
      <c r="H592" s="134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 spans="1:27">
      <c r="A593" s="47"/>
      <c r="B593" s="47"/>
      <c r="C593" s="47"/>
      <c r="D593" s="47"/>
      <c r="E593" s="47"/>
      <c r="F593" s="47"/>
      <c r="G593" s="47"/>
      <c r="H593" s="134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 spans="1:27">
      <c r="A594" s="47"/>
      <c r="B594" s="47"/>
      <c r="C594" s="47"/>
      <c r="D594" s="47"/>
      <c r="E594" s="47"/>
      <c r="F594" s="47"/>
      <c r="G594" s="47"/>
      <c r="H594" s="134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 spans="1:27">
      <c r="A595" s="47"/>
      <c r="B595" s="47"/>
      <c r="C595" s="47"/>
      <c r="D595" s="47"/>
      <c r="E595" s="47"/>
      <c r="F595" s="47"/>
      <c r="G595" s="47"/>
      <c r="H595" s="134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 spans="1:27">
      <c r="A596" s="47"/>
      <c r="B596" s="47"/>
      <c r="C596" s="47"/>
      <c r="D596" s="47"/>
      <c r="E596" s="47"/>
      <c r="F596" s="47"/>
      <c r="G596" s="47"/>
      <c r="H596" s="134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 spans="1:27">
      <c r="A597" s="47"/>
      <c r="B597" s="47"/>
      <c r="C597" s="47"/>
      <c r="D597" s="47"/>
      <c r="E597" s="47"/>
      <c r="F597" s="47"/>
      <c r="G597" s="47"/>
      <c r="H597" s="134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 spans="1:27">
      <c r="A598" s="47"/>
      <c r="B598" s="47"/>
      <c r="C598" s="47"/>
      <c r="D598" s="47"/>
      <c r="E598" s="47"/>
      <c r="F598" s="47"/>
      <c r="G598" s="47"/>
      <c r="H598" s="134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 spans="1:27">
      <c r="A599" s="47"/>
      <c r="B599" s="47"/>
      <c r="C599" s="47"/>
      <c r="D599" s="47"/>
      <c r="E599" s="47"/>
      <c r="F599" s="47"/>
      <c r="G599" s="47"/>
      <c r="H599" s="134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 spans="1:27">
      <c r="A600" s="47"/>
      <c r="B600" s="47"/>
      <c r="C600" s="47"/>
      <c r="D600" s="47"/>
      <c r="E600" s="47"/>
      <c r="F600" s="47"/>
      <c r="G600" s="47"/>
      <c r="H600" s="134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 spans="1:27">
      <c r="A601" s="47"/>
      <c r="B601" s="47"/>
      <c r="C601" s="47"/>
      <c r="D601" s="47"/>
      <c r="E601" s="47"/>
      <c r="F601" s="47"/>
      <c r="G601" s="47"/>
      <c r="H601" s="134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 spans="1:27">
      <c r="A602" s="47"/>
      <c r="B602" s="47"/>
      <c r="C602" s="47"/>
      <c r="D602" s="47"/>
      <c r="E602" s="47"/>
      <c r="F602" s="47"/>
      <c r="G602" s="47"/>
      <c r="H602" s="134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 spans="1:27">
      <c r="A603" s="47"/>
      <c r="B603" s="47"/>
      <c r="C603" s="47"/>
      <c r="D603" s="47"/>
      <c r="E603" s="47"/>
      <c r="F603" s="47"/>
      <c r="G603" s="47"/>
      <c r="H603" s="134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 spans="1:27">
      <c r="A604" s="47"/>
      <c r="B604" s="47"/>
      <c r="C604" s="47"/>
      <c r="D604" s="47"/>
      <c r="E604" s="47"/>
      <c r="F604" s="47"/>
      <c r="G604" s="47"/>
      <c r="H604" s="134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 spans="1:27">
      <c r="A605" s="47"/>
      <c r="B605" s="47"/>
      <c r="C605" s="47"/>
      <c r="D605" s="47"/>
      <c r="E605" s="47"/>
      <c r="F605" s="47"/>
      <c r="G605" s="47"/>
      <c r="H605" s="134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 spans="1:27">
      <c r="A606" s="47"/>
      <c r="B606" s="47"/>
      <c r="C606" s="47"/>
      <c r="D606" s="47"/>
      <c r="E606" s="47"/>
      <c r="F606" s="47"/>
      <c r="G606" s="47"/>
      <c r="H606" s="134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 spans="1:27">
      <c r="A607" s="47"/>
      <c r="B607" s="47"/>
      <c r="C607" s="47"/>
      <c r="D607" s="47"/>
      <c r="E607" s="47"/>
      <c r="F607" s="47"/>
      <c r="G607" s="47"/>
      <c r="H607" s="134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 spans="1:27">
      <c r="A608" s="47"/>
      <c r="B608" s="47"/>
      <c r="C608" s="47"/>
      <c r="D608" s="47"/>
      <c r="E608" s="47"/>
      <c r="F608" s="47"/>
      <c r="G608" s="47"/>
      <c r="H608" s="134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 spans="1:27">
      <c r="A609" s="47"/>
      <c r="B609" s="47"/>
      <c r="C609" s="47"/>
      <c r="D609" s="47"/>
      <c r="E609" s="47"/>
      <c r="F609" s="47"/>
      <c r="G609" s="47"/>
      <c r="H609" s="134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 spans="1:27">
      <c r="A610" s="47"/>
      <c r="B610" s="47"/>
      <c r="C610" s="47"/>
      <c r="D610" s="47"/>
      <c r="E610" s="47"/>
      <c r="F610" s="47"/>
      <c r="G610" s="47"/>
      <c r="H610" s="134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 spans="1:27">
      <c r="A611" s="47"/>
      <c r="B611" s="47"/>
      <c r="C611" s="47"/>
      <c r="D611" s="47"/>
      <c r="E611" s="47"/>
      <c r="F611" s="47"/>
      <c r="G611" s="47"/>
      <c r="H611" s="134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 spans="1:27">
      <c r="A612" s="47"/>
      <c r="B612" s="47"/>
      <c r="C612" s="47"/>
      <c r="D612" s="47"/>
      <c r="E612" s="47"/>
      <c r="F612" s="47"/>
      <c r="G612" s="47"/>
      <c r="H612" s="134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 spans="1:27">
      <c r="A613" s="47"/>
      <c r="B613" s="47"/>
      <c r="C613" s="47"/>
      <c r="D613" s="47"/>
      <c r="E613" s="47"/>
      <c r="F613" s="47"/>
      <c r="G613" s="47"/>
      <c r="H613" s="134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 spans="1:27">
      <c r="A614" s="47"/>
      <c r="B614" s="47"/>
      <c r="C614" s="47"/>
      <c r="D614" s="47"/>
      <c r="E614" s="47"/>
      <c r="F614" s="47"/>
      <c r="G614" s="47"/>
      <c r="H614" s="134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 spans="1:27">
      <c r="A615" s="47"/>
      <c r="B615" s="47"/>
      <c r="C615" s="47"/>
      <c r="D615" s="47"/>
      <c r="E615" s="47"/>
      <c r="F615" s="47"/>
      <c r="G615" s="47"/>
      <c r="H615" s="134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 spans="1:27">
      <c r="A616" s="47"/>
      <c r="B616" s="47"/>
      <c r="C616" s="47"/>
      <c r="D616" s="47"/>
      <c r="E616" s="47"/>
      <c r="F616" s="47"/>
      <c r="G616" s="47"/>
      <c r="H616" s="134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 spans="1:27">
      <c r="A617" s="47"/>
      <c r="B617" s="47"/>
      <c r="C617" s="47"/>
      <c r="D617" s="47"/>
      <c r="E617" s="47"/>
      <c r="F617" s="47"/>
      <c r="G617" s="47"/>
      <c r="H617" s="134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 spans="1:27">
      <c r="A618" s="47"/>
      <c r="B618" s="47"/>
      <c r="C618" s="47"/>
      <c r="D618" s="47"/>
      <c r="E618" s="47"/>
      <c r="F618" s="47"/>
      <c r="G618" s="47"/>
      <c r="H618" s="134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 spans="1:27">
      <c r="A619" s="47"/>
      <c r="B619" s="47"/>
      <c r="C619" s="47"/>
      <c r="D619" s="47"/>
      <c r="E619" s="47"/>
      <c r="F619" s="47"/>
      <c r="G619" s="47"/>
      <c r="H619" s="134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 spans="1:27">
      <c r="A620" s="47"/>
      <c r="B620" s="47"/>
      <c r="C620" s="47"/>
      <c r="D620" s="47"/>
      <c r="E620" s="47"/>
      <c r="F620" s="47"/>
      <c r="G620" s="47"/>
      <c r="H620" s="134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 spans="1:27">
      <c r="A621" s="47"/>
      <c r="B621" s="47"/>
      <c r="C621" s="47"/>
      <c r="D621" s="47"/>
      <c r="E621" s="47"/>
      <c r="F621" s="47"/>
      <c r="G621" s="47"/>
      <c r="H621" s="134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 spans="1:27">
      <c r="A622" s="47"/>
      <c r="B622" s="47"/>
      <c r="C622" s="47"/>
      <c r="D622" s="47"/>
      <c r="E622" s="47"/>
      <c r="F622" s="47"/>
      <c r="G622" s="47"/>
      <c r="H622" s="134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 spans="1:27">
      <c r="A623" s="47"/>
      <c r="B623" s="47"/>
      <c r="C623" s="47"/>
      <c r="D623" s="47"/>
      <c r="E623" s="47"/>
      <c r="F623" s="47"/>
      <c r="G623" s="47"/>
      <c r="H623" s="134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 spans="1:27">
      <c r="A624" s="47"/>
      <c r="B624" s="47"/>
      <c r="C624" s="47"/>
      <c r="D624" s="47"/>
      <c r="E624" s="47"/>
      <c r="F624" s="47"/>
      <c r="G624" s="47"/>
      <c r="H624" s="134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 spans="1:27">
      <c r="A625" s="47"/>
      <c r="B625" s="47"/>
      <c r="C625" s="47"/>
      <c r="D625" s="47"/>
      <c r="E625" s="47"/>
      <c r="F625" s="47"/>
      <c r="G625" s="47"/>
      <c r="H625" s="134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 spans="1:27">
      <c r="A626" s="47"/>
      <c r="B626" s="47"/>
      <c r="C626" s="47"/>
      <c r="D626" s="47"/>
      <c r="E626" s="47"/>
      <c r="F626" s="47"/>
      <c r="G626" s="47"/>
      <c r="H626" s="134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 spans="1:27">
      <c r="A627" s="47"/>
      <c r="B627" s="47"/>
      <c r="C627" s="47"/>
      <c r="D627" s="47"/>
      <c r="E627" s="47"/>
      <c r="F627" s="47"/>
      <c r="G627" s="47"/>
      <c r="H627" s="134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 spans="1:27">
      <c r="A628" s="47"/>
      <c r="B628" s="47"/>
      <c r="C628" s="47"/>
      <c r="D628" s="47"/>
      <c r="E628" s="47"/>
      <c r="F628" s="47"/>
      <c r="G628" s="47"/>
      <c r="H628" s="134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 spans="1:27">
      <c r="A629" s="47"/>
      <c r="B629" s="47"/>
      <c r="C629" s="47"/>
      <c r="D629" s="47"/>
      <c r="E629" s="47"/>
      <c r="F629" s="47"/>
      <c r="G629" s="47"/>
      <c r="H629" s="134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 spans="1:27">
      <c r="A630" s="47"/>
      <c r="B630" s="47"/>
      <c r="C630" s="47"/>
      <c r="D630" s="47"/>
      <c r="E630" s="47"/>
      <c r="F630" s="47"/>
      <c r="G630" s="47"/>
      <c r="H630" s="134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 spans="1:27">
      <c r="A631" s="47"/>
      <c r="B631" s="47"/>
      <c r="C631" s="47"/>
      <c r="D631" s="47"/>
      <c r="E631" s="47"/>
      <c r="F631" s="47"/>
      <c r="G631" s="47"/>
      <c r="H631" s="134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 spans="1:27">
      <c r="A632" s="47"/>
      <c r="B632" s="47"/>
      <c r="C632" s="47"/>
      <c r="D632" s="47"/>
      <c r="E632" s="47"/>
      <c r="F632" s="47"/>
      <c r="G632" s="47"/>
      <c r="H632" s="134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 spans="1:27">
      <c r="A633" s="47"/>
      <c r="B633" s="47"/>
      <c r="C633" s="47"/>
      <c r="D633" s="47"/>
      <c r="E633" s="47"/>
      <c r="F633" s="47"/>
      <c r="G633" s="47"/>
      <c r="H633" s="134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 spans="1:27">
      <c r="A634" s="47"/>
      <c r="B634" s="47"/>
      <c r="C634" s="47"/>
      <c r="D634" s="47"/>
      <c r="E634" s="47"/>
      <c r="F634" s="47"/>
      <c r="G634" s="47"/>
      <c r="H634" s="134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 spans="1:27">
      <c r="A635" s="47"/>
      <c r="B635" s="47"/>
      <c r="C635" s="47"/>
      <c r="D635" s="47"/>
      <c r="E635" s="47"/>
      <c r="F635" s="47"/>
      <c r="G635" s="47"/>
      <c r="H635" s="134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 spans="1:27">
      <c r="A636" s="47"/>
      <c r="B636" s="47"/>
      <c r="C636" s="47"/>
      <c r="D636" s="47"/>
      <c r="E636" s="47"/>
      <c r="F636" s="47"/>
      <c r="G636" s="47"/>
      <c r="H636" s="134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 spans="1:27">
      <c r="A637" s="47"/>
      <c r="B637" s="47"/>
      <c r="C637" s="47"/>
      <c r="D637" s="47"/>
      <c r="E637" s="47"/>
      <c r="F637" s="47"/>
      <c r="G637" s="47"/>
      <c r="H637" s="134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 spans="1:27">
      <c r="A638" s="47"/>
      <c r="B638" s="47"/>
      <c r="C638" s="47"/>
      <c r="D638" s="47"/>
      <c r="E638" s="47"/>
      <c r="F638" s="47"/>
      <c r="G638" s="47"/>
      <c r="H638" s="134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 spans="1:27">
      <c r="A639" s="47"/>
      <c r="B639" s="47"/>
      <c r="C639" s="47"/>
      <c r="D639" s="47"/>
      <c r="E639" s="47"/>
      <c r="F639" s="47"/>
      <c r="G639" s="47"/>
      <c r="H639" s="134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 spans="1:27">
      <c r="A640" s="47"/>
      <c r="B640" s="47"/>
      <c r="C640" s="47"/>
      <c r="D640" s="47"/>
      <c r="E640" s="47"/>
      <c r="F640" s="47"/>
      <c r="G640" s="47"/>
      <c r="H640" s="134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 spans="1:27">
      <c r="A641" s="47"/>
      <c r="B641" s="47"/>
      <c r="C641" s="47"/>
      <c r="D641" s="47"/>
      <c r="E641" s="47"/>
      <c r="F641" s="47"/>
      <c r="G641" s="47"/>
      <c r="H641" s="134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 spans="1:27">
      <c r="A642" s="47"/>
      <c r="B642" s="47"/>
      <c r="C642" s="47"/>
      <c r="D642" s="47"/>
      <c r="E642" s="47"/>
      <c r="F642" s="47"/>
      <c r="G642" s="47"/>
      <c r="H642" s="134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 spans="1:27">
      <c r="A643" s="47"/>
      <c r="B643" s="47"/>
      <c r="C643" s="47"/>
      <c r="D643" s="47"/>
      <c r="E643" s="47"/>
      <c r="F643" s="47"/>
      <c r="G643" s="47"/>
      <c r="H643" s="134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 spans="1:27">
      <c r="A644" s="47"/>
      <c r="B644" s="47"/>
      <c r="C644" s="47"/>
      <c r="D644" s="47"/>
      <c r="E644" s="47"/>
      <c r="F644" s="47"/>
      <c r="G644" s="47"/>
      <c r="H644" s="134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 spans="1:27">
      <c r="A645" s="47"/>
      <c r="B645" s="47"/>
      <c r="C645" s="47"/>
      <c r="D645" s="47"/>
      <c r="E645" s="47"/>
      <c r="F645" s="47"/>
      <c r="G645" s="47"/>
      <c r="H645" s="134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 spans="1:27">
      <c r="A646" s="47"/>
      <c r="B646" s="47"/>
      <c r="C646" s="47"/>
      <c r="D646" s="47"/>
      <c r="E646" s="47"/>
      <c r="F646" s="47"/>
      <c r="G646" s="47"/>
      <c r="H646" s="134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 spans="1:27">
      <c r="A647" s="47"/>
      <c r="B647" s="47"/>
      <c r="C647" s="47"/>
      <c r="D647" s="47"/>
      <c r="E647" s="47"/>
      <c r="F647" s="47"/>
      <c r="G647" s="47"/>
      <c r="H647" s="134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 spans="1:27">
      <c r="A648" s="47"/>
      <c r="B648" s="47"/>
      <c r="C648" s="47"/>
      <c r="D648" s="47"/>
      <c r="E648" s="47"/>
      <c r="F648" s="47"/>
      <c r="G648" s="47"/>
      <c r="H648" s="134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 spans="1:27">
      <c r="A649" s="47"/>
      <c r="B649" s="47"/>
      <c r="C649" s="47"/>
      <c r="D649" s="47"/>
      <c r="E649" s="47"/>
      <c r="F649" s="47"/>
      <c r="G649" s="47"/>
      <c r="H649" s="134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 spans="1:27">
      <c r="A650" s="47"/>
      <c r="B650" s="47"/>
      <c r="C650" s="47"/>
      <c r="D650" s="47"/>
      <c r="E650" s="47"/>
      <c r="F650" s="47"/>
      <c r="G650" s="47"/>
      <c r="H650" s="134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 spans="1:27">
      <c r="A651" s="47"/>
      <c r="B651" s="47"/>
      <c r="C651" s="47"/>
      <c r="D651" s="47"/>
      <c r="E651" s="47"/>
      <c r="F651" s="47"/>
      <c r="G651" s="47"/>
      <c r="H651" s="134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 spans="1:27">
      <c r="A652" s="47"/>
      <c r="B652" s="47"/>
      <c r="C652" s="47"/>
      <c r="D652" s="47"/>
      <c r="E652" s="47"/>
      <c r="F652" s="47"/>
      <c r="G652" s="47"/>
      <c r="H652" s="134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 spans="1:27">
      <c r="A653" s="47"/>
      <c r="B653" s="47"/>
      <c r="C653" s="47"/>
      <c r="D653" s="47"/>
      <c r="E653" s="47"/>
      <c r="F653" s="47"/>
      <c r="G653" s="47"/>
      <c r="H653" s="134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 spans="1:27">
      <c r="A654" s="47"/>
      <c r="B654" s="47"/>
      <c r="C654" s="47"/>
      <c r="D654" s="47"/>
      <c r="E654" s="47"/>
      <c r="F654" s="47"/>
      <c r="G654" s="47"/>
      <c r="H654" s="134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 spans="1:27">
      <c r="A655" s="47"/>
      <c r="B655" s="47"/>
      <c r="C655" s="47"/>
      <c r="D655" s="47"/>
      <c r="E655" s="47"/>
      <c r="F655" s="47"/>
      <c r="G655" s="47"/>
      <c r="H655" s="134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 spans="1:27">
      <c r="A656" s="47"/>
      <c r="B656" s="47"/>
      <c r="C656" s="47"/>
      <c r="D656" s="47"/>
      <c r="E656" s="47"/>
      <c r="F656" s="47"/>
      <c r="G656" s="47"/>
      <c r="H656" s="134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 spans="1:27">
      <c r="A657" s="47"/>
      <c r="B657" s="47"/>
      <c r="C657" s="47"/>
      <c r="D657" s="47"/>
      <c r="E657" s="47"/>
      <c r="F657" s="47"/>
      <c r="G657" s="47"/>
      <c r="H657" s="134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 spans="1:27">
      <c r="A658" s="47"/>
      <c r="B658" s="47"/>
      <c r="C658" s="47"/>
      <c r="D658" s="47"/>
      <c r="E658" s="47"/>
      <c r="F658" s="47"/>
      <c r="G658" s="47"/>
      <c r="H658" s="134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 spans="1:27">
      <c r="A659" s="47"/>
      <c r="B659" s="47"/>
      <c r="C659" s="47"/>
      <c r="D659" s="47"/>
      <c r="E659" s="47"/>
      <c r="F659" s="47"/>
      <c r="G659" s="47"/>
      <c r="H659" s="134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 spans="1:27">
      <c r="A660" s="47"/>
      <c r="B660" s="47"/>
      <c r="C660" s="47"/>
      <c r="D660" s="47"/>
      <c r="E660" s="47"/>
      <c r="F660" s="47"/>
      <c r="G660" s="47"/>
      <c r="H660" s="134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 spans="1:27">
      <c r="A661" s="47"/>
      <c r="B661" s="47"/>
      <c r="C661" s="47"/>
      <c r="D661" s="47"/>
      <c r="E661" s="47"/>
      <c r="F661" s="47"/>
      <c r="G661" s="47"/>
      <c r="H661" s="134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 spans="1:27">
      <c r="A662" s="47"/>
      <c r="B662" s="47"/>
      <c r="C662" s="47"/>
      <c r="D662" s="47"/>
      <c r="E662" s="47"/>
      <c r="F662" s="47"/>
      <c r="G662" s="47"/>
      <c r="H662" s="134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 spans="1:27">
      <c r="A663" s="47"/>
      <c r="B663" s="47"/>
      <c r="C663" s="47"/>
      <c r="D663" s="47"/>
      <c r="E663" s="47"/>
      <c r="F663" s="47"/>
      <c r="G663" s="47"/>
      <c r="H663" s="134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 spans="1:27">
      <c r="A664" s="47"/>
      <c r="B664" s="47"/>
      <c r="C664" s="47"/>
      <c r="D664" s="47"/>
      <c r="E664" s="47"/>
      <c r="F664" s="47"/>
      <c r="G664" s="47"/>
      <c r="H664" s="134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 spans="1:27">
      <c r="A665" s="47"/>
      <c r="B665" s="47"/>
      <c r="C665" s="47"/>
      <c r="D665" s="47"/>
      <c r="E665" s="47"/>
      <c r="F665" s="47"/>
      <c r="G665" s="47"/>
      <c r="H665" s="134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 spans="1:27">
      <c r="A666" s="47"/>
      <c r="B666" s="47"/>
      <c r="C666" s="47"/>
      <c r="D666" s="47"/>
      <c r="E666" s="47"/>
      <c r="F666" s="47"/>
      <c r="G666" s="47"/>
      <c r="H666" s="134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 spans="1:27">
      <c r="A667" s="47"/>
      <c r="B667" s="47"/>
      <c r="C667" s="47"/>
      <c r="D667" s="47"/>
      <c r="E667" s="47"/>
      <c r="F667" s="47"/>
      <c r="G667" s="47"/>
      <c r="H667" s="134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 spans="1:27">
      <c r="A668" s="47"/>
      <c r="B668" s="47"/>
      <c r="C668" s="47"/>
      <c r="D668" s="47"/>
      <c r="E668" s="47"/>
      <c r="F668" s="47"/>
      <c r="G668" s="47"/>
      <c r="H668" s="134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 spans="1:27">
      <c r="A669" s="47"/>
      <c r="B669" s="47"/>
      <c r="C669" s="47"/>
      <c r="D669" s="47"/>
      <c r="E669" s="47"/>
      <c r="F669" s="47"/>
      <c r="G669" s="47"/>
      <c r="H669" s="134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 spans="1:27">
      <c r="A670" s="47"/>
      <c r="B670" s="47"/>
      <c r="C670" s="47"/>
      <c r="D670" s="47"/>
      <c r="E670" s="47"/>
      <c r="F670" s="47"/>
      <c r="G670" s="47"/>
      <c r="H670" s="134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 spans="1:27">
      <c r="A671" s="47"/>
      <c r="B671" s="47"/>
      <c r="C671" s="47"/>
      <c r="D671" s="47"/>
      <c r="E671" s="47"/>
      <c r="F671" s="47"/>
      <c r="G671" s="47"/>
      <c r="H671" s="134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 spans="1:27">
      <c r="A672" s="47"/>
      <c r="B672" s="47"/>
      <c r="C672" s="47"/>
      <c r="D672" s="47"/>
      <c r="E672" s="47"/>
      <c r="F672" s="47"/>
      <c r="G672" s="47"/>
      <c r="H672" s="134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 spans="1:27">
      <c r="A673" s="47"/>
      <c r="B673" s="47"/>
      <c r="C673" s="47"/>
      <c r="D673" s="47"/>
      <c r="E673" s="47"/>
      <c r="F673" s="47"/>
      <c r="G673" s="47"/>
      <c r="H673" s="134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 spans="1:27">
      <c r="A674" s="47"/>
      <c r="B674" s="47"/>
      <c r="C674" s="47"/>
      <c r="D674" s="47"/>
      <c r="E674" s="47"/>
      <c r="F674" s="47"/>
      <c r="G674" s="47"/>
      <c r="H674" s="134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 spans="1:27">
      <c r="A675" s="47"/>
      <c r="B675" s="47"/>
      <c r="C675" s="47"/>
      <c r="D675" s="47"/>
      <c r="E675" s="47"/>
      <c r="F675" s="47"/>
      <c r="G675" s="47"/>
      <c r="H675" s="134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 spans="1:27">
      <c r="A676" s="47"/>
      <c r="B676" s="47"/>
      <c r="C676" s="47"/>
      <c r="D676" s="47"/>
      <c r="E676" s="47"/>
      <c r="F676" s="47"/>
      <c r="G676" s="47"/>
      <c r="H676" s="134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 spans="1:27">
      <c r="A677" s="47"/>
      <c r="B677" s="47"/>
      <c r="C677" s="47"/>
      <c r="D677" s="47"/>
      <c r="E677" s="47"/>
      <c r="F677" s="47"/>
      <c r="G677" s="47"/>
      <c r="H677" s="134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 spans="1:27">
      <c r="A678" s="47"/>
      <c r="B678" s="47"/>
      <c r="C678" s="47"/>
      <c r="D678" s="47"/>
      <c r="E678" s="47"/>
      <c r="F678" s="47"/>
      <c r="G678" s="47"/>
      <c r="H678" s="134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 spans="1:27">
      <c r="A679" s="47"/>
      <c r="B679" s="47"/>
      <c r="C679" s="47"/>
      <c r="D679" s="47"/>
      <c r="E679" s="47"/>
      <c r="F679" s="47"/>
      <c r="G679" s="47"/>
      <c r="H679" s="134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 spans="1:27">
      <c r="A680" s="47"/>
      <c r="B680" s="47"/>
      <c r="C680" s="47"/>
      <c r="D680" s="47"/>
      <c r="E680" s="47"/>
      <c r="F680" s="47"/>
      <c r="G680" s="47"/>
      <c r="H680" s="134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 spans="1:27">
      <c r="A681" s="47"/>
      <c r="B681" s="47"/>
      <c r="C681" s="47"/>
      <c r="D681" s="47"/>
      <c r="E681" s="47"/>
      <c r="F681" s="47"/>
      <c r="G681" s="47"/>
      <c r="H681" s="134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 spans="1:27">
      <c r="A682" s="47"/>
      <c r="B682" s="47"/>
      <c r="C682" s="47"/>
      <c r="D682" s="47"/>
      <c r="E682" s="47"/>
      <c r="F682" s="47"/>
      <c r="G682" s="47"/>
      <c r="H682" s="134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 spans="1:27">
      <c r="A683" s="47"/>
      <c r="B683" s="47"/>
      <c r="C683" s="47"/>
      <c r="D683" s="47"/>
      <c r="E683" s="47"/>
      <c r="F683" s="47"/>
      <c r="G683" s="47"/>
      <c r="H683" s="134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 spans="1:27">
      <c r="A684" s="47"/>
      <c r="B684" s="47"/>
      <c r="C684" s="47"/>
      <c r="D684" s="47"/>
      <c r="E684" s="47"/>
      <c r="F684" s="47"/>
      <c r="G684" s="47"/>
      <c r="H684" s="134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 spans="1:27">
      <c r="A685" s="47"/>
      <c r="B685" s="47"/>
      <c r="C685" s="47"/>
      <c r="D685" s="47"/>
      <c r="E685" s="47"/>
      <c r="F685" s="47"/>
      <c r="G685" s="47"/>
      <c r="H685" s="134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 spans="1:27">
      <c r="A686" s="47"/>
      <c r="B686" s="47"/>
      <c r="C686" s="47"/>
      <c r="D686" s="47"/>
      <c r="E686" s="47"/>
      <c r="F686" s="47"/>
      <c r="G686" s="47"/>
      <c r="H686" s="134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 spans="1:27">
      <c r="A687" s="47"/>
      <c r="B687" s="47"/>
      <c r="C687" s="47"/>
      <c r="D687" s="47"/>
      <c r="E687" s="47"/>
      <c r="F687" s="47"/>
      <c r="G687" s="47"/>
      <c r="H687" s="134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 spans="1:27">
      <c r="A688" s="47"/>
      <c r="B688" s="47"/>
      <c r="C688" s="47"/>
      <c r="D688" s="47"/>
      <c r="E688" s="47"/>
      <c r="F688" s="47"/>
      <c r="G688" s="47"/>
      <c r="H688" s="134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 spans="1:27">
      <c r="A689" s="47"/>
      <c r="B689" s="47"/>
      <c r="C689" s="47"/>
      <c r="D689" s="47"/>
      <c r="E689" s="47"/>
      <c r="F689" s="47"/>
      <c r="G689" s="47"/>
      <c r="H689" s="134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 spans="1:27">
      <c r="A690" s="47"/>
      <c r="B690" s="47"/>
      <c r="C690" s="47"/>
      <c r="D690" s="47"/>
      <c r="E690" s="47"/>
      <c r="F690" s="47"/>
      <c r="G690" s="47"/>
      <c r="H690" s="134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 spans="1:27">
      <c r="A691" s="47"/>
      <c r="B691" s="47"/>
      <c r="C691" s="47"/>
      <c r="D691" s="47"/>
      <c r="E691" s="47"/>
      <c r="F691" s="47"/>
      <c r="G691" s="47"/>
      <c r="H691" s="134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 spans="1:27">
      <c r="A692" s="47"/>
      <c r="B692" s="47"/>
      <c r="C692" s="47"/>
      <c r="D692" s="47"/>
      <c r="E692" s="47"/>
      <c r="F692" s="47"/>
      <c r="G692" s="47"/>
      <c r="H692" s="134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 spans="1:27">
      <c r="A693" s="47"/>
      <c r="B693" s="47"/>
      <c r="C693" s="47"/>
      <c r="D693" s="47"/>
      <c r="E693" s="47"/>
      <c r="F693" s="47"/>
      <c r="G693" s="47"/>
      <c r="H693" s="134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 spans="1:27">
      <c r="A694" s="47"/>
      <c r="B694" s="47"/>
      <c r="C694" s="47"/>
      <c r="D694" s="47"/>
      <c r="E694" s="47"/>
      <c r="F694" s="47"/>
      <c r="G694" s="47"/>
      <c r="H694" s="134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 spans="1:27">
      <c r="A695" s="47"/>
      <c r="B695" s="47"/>
      <c r="C695" s="47"/>
      <c r="D695" s="47"/>
      <c r="E695" s="47"/>
      <c r="F695" s="47"/>
      <c r="G695" s="47"/>
      <c r="H695" s="134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 spans="1:27">
      <c r="A696" s="47"/>
      <c r="B696" s="47"/>
      <c r="C696" s="47"/>
      <c r="D696" s="47"/>
      <c r="E696" s="47"/>
      <c r="F696" s="47"/>
      <c r="G696" s="47"/>
      <c r="H696" s="134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 spans="1:27">
      <c r="A697" s="47"/>
      <c r="B697" s="47"/>
      <c r="C697" s="47"/>
      <c r="D697" s="47"/>
      <c r="E697" s="47"/>
      <c r="F697" s="47"/>
      <c r="G697" s="47"/>
      <c r="H697" s="134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 spans="1:27">
      <c r="A698" s="47"/>
      <c r="B698" s="47"/>
      <c r="C698" s="47"/>
      <c r="D698" s="47"/>
      <c r="E698" s="47"/>
      <c r="F698" s="47"/>
      <c r="G698" s="47"/>
      <c r="H698" s="134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 spans="1:27">
      <c r="A699" s="47"/>
      <c r="B699" s="47"/>
      <c r="C699" s="47"/>
      <c r="D699" s="47"/>
      <c r="E699" s="47"/>
      <c r="F699" s="47"/>
      <c r="G699" s="47"/>
      <c r="H699" s="134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 spans="1:27">
      <c r="A700" s="47"/>
      <c r="B700" s="47"/>
      <c r="C700" s="47"/>
      <c r="D700" s="47"/>
      <c r="E700" s="47"/>
      <c r="F700" s="47"/>
      <c r="G700" s="47"/>
      <c r="H700" s="134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 spans="1:27">
      <c r="A701" s="47"/>
      <c r="B701" s="47"/>
      <c r="C701" s="47"/>
      <c r="D701" s="47"/>
      <c r="E701" s="47"/>
      <c r="F701" s="47"/>
      <c r="G701" s="47"/>
      <c r="H701" s="134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 spans="1:27">
      <c r="A702" s="47"/>
      <c r="B702" s="47"/>
      <c r="C702" s="47"/>
      <c r="D702" s="47"/>
      <c r="E702" s="47"/>
      <c r="F702" s="47"/>
      <c r="G702" s="47"/>
      <c r="H702" s="134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 spans="1:27">
      <c r="A703" s="47"/>
      <c r="B703" s="47"/>
      <c r="C703" s="47"/>
      <c r="D703" s="47"/>
      <c r="E703" s="47"/>
      <c r="F703" s="47"/>
      <c r="G703" s="47"/>
      <c r="H703" s="134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 spans="1:27">
      <c r="A704" s="47"/>
      <c r="B704" s="47"/>
      <c r="C704" s="47"/>
      <c r="D704" s="47"/>
      <c r="E704" s="47"/>
      <c r="F704" s="47"/>
      <c r="G704" s="47"/>
      <c r="H704" s="134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 spans="1:27">
      <c r="A705" s="47"/>
      <c r="B705" s="47"/>
      <c r="C705" s="47"/>
      <c r="D705" s="47"/>
      <c r="E705" s="47"/>
      <c r="F705" s="47"/>
      <c r="G705" s="47"/>
      <c r="H705" s="134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 spans="1:27">
      <c r="A706" s="47"/>
      <c r="B706" s="47"/>
      <c r="C706" s="47"/>
      <c r="D706" s="47"/>
      <c r="E706" s="47"/>
      <c r="F706" s="47"/>
      <c r="G706" s="47"/>
      <c r="H706" s="134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 spans="1:27">
      <c r="A707" s="47"/>
      <c r="B707" s="47"/>
      <c r="C707" s="47"/>
      <c r="D707" s="47"/>
      <c r="E707" s="47"/>
      <c r="F707" s="47"/>
      <c r="G707" s="47"/>
      <c r="H707" s="134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 spans="1:27">
      <c r="A708" s="47"/>
      <c r="B708" s="47"/>
      <c r="C708" s="47"/>
      <c r="D708" s="47"/>
      <c r="E708" s="47"/>
      <c r="F708" s="47"/>
      <c r="G708" s="47"/>
      <c r="H708" s="134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 spans="1:27">
      <c r="A709" s="47"/>
      <c r="B709" s="47"/>
      <c r="C709" s="47"/>
      <c r="D709" s="47"/>
      <c r="E709" s="47"/>
      <c r="F709" s="47"/>
      <c r="G709" s="47"/>
      <c r="H709" s="134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 spans="1:27">
      <c r="A710" s="47"/>
      <c r="B710" s="47"/>
      <c r="C710" s="47"/>
      <c r="D710" s="47"/>
      <c r="E710" s="47"/>
      <c r="F710" s="47"/>
      <c r="G710" s="47"/>
      <c r="H710" s="134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 spans="1:27">
      <c r="A711" s="47"/>
      <c r="B711" s="47"/>
      <c r="C711" s="47"/>
      <c r="D711" s="47"/>
      <c r="E711" s="47"/>
      <c r="F711" s="47"/>
      <c r="G711" s="47"/>
      <c r="H711" s="134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 spans="1:27">
      <c r="A712" s="47"/>
      <c r="B712" s="47"/>
      <c r="C712" s="47"/>
      <c r="D712" s="47"/>
      <c r="E712" s="47"/>
      <c r="F712" s="47"/>
      <c r="G712" s="47"/>
      <c r="H712" s="134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 spans="1:27">
      <c r="A713" s="47"/>
      <c r="B713" s="47"/>
      <c r="C713" s="47"/>
      <c r="D713" s="47"/>
      <c r="E713" s="47"/>
      <c r="F713" s="47"/>
      <c r="G713" s="47"/>
      <c r="H713" s="134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 spans="1:27">
      <c r="A714" s="47"/>
      <c r="B714" s="47"/>
      <c r="C714" s="47"/>
      <c r="D714" s="47"/>
      <c r="E714" s="47"/>
      <c r="F714" s="47"/>
      <c r="G714" s="47"/>
      <c r="H714" s="134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 spans="1:27">
      <c r="A715" s="47"/>
      <c r="B715" s="47"/>
      <c r="C715" s="47"/>
      <c r="D715" s="47"/>
      <c r="E715" s="47"/>
      <c r="F715" s="47"/>
      <c r="G715" s="47"/>
      <c r="H715" s="134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 spans="1:27">
      <c r="A716" s="47"/>
      <c r="B716" s="47"/>
      <c r="C716" s="47"/>
      <c r="D716" s="47"/>
      <c r="E716" s="47"/>
      <c r="F716" s="47"/>
      <c r="G716" s="47"/>
      <c r="H716" s="134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 spans="1:27">
      <c r="A717" s="47"/>
      <c r="B717" s="47"/>
      <c r="C717" s="47"/>
      <c r="D717" s="47"/>
      <c r="E717" s="47"/>
      <c r="F717" s="47"/>
      <c r="G717" s="47"/>
      <c r="H717" s="134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 spans="1:27">
      <c r="A718" s="47"/>
      <c r="B718" s="47"/>
      <c r="C718" s="47"/>
      <c r="D718" s="47"/>
      <c r="E718" s="47"/>
      <c r="F718" s="47"/>
      <c r="G718" s="47"/>
      <c r="H718" s="134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 spans="1:27">
      <c r="A719" s="47"/>
      <c r="B719" s="47"/>
      <c r="C719" s="47"/>
      <c r="D719" s="47"/>
      <c r="E719" s="47"/>
      <c r="F719" s="47"/>
      <c r="G719" s="47"/>
      <c r="H719" s="134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 spans="1:27">
      <c r="A720" s="47"/>
      <c r="B720" s="47"/>
      <c r="C720" s="47"/>
      <c r="D720" s="47"/>
      <c r="E720" s="47"/>
      <c r="F720" s="47"/>
      <c r="G720" s="47"/>
      <c r="H720" s="134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 spans="1:27">
      <c r="A721" s="47"/>
      <c r="B721" s="47"/>
      <c r="C721" s="47"/>
      <c r="D721" s="47"/>
      <c r="E721" s="47"/>
      <c r="F721" s="47"/>
      <c r="G721" s="47"/>
      <c r="H721" s="134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 spans="1:27">
      <c r="A722" s="47"/>
      <c r="B722" s="47"/>
      <c r="C722" s="47"/>
      <c r="D722" s="47"/>
      <c r="E722" s="47"/>
      <c r="F722" s="47"/>
      <c r="G722" s="47"/>
      <c r="H722" s="134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 spans="1:27">
      <c r="A723" s="47"/>
      <c r="B723" s="47"/>
      <c r="C723" s="47"/>
      <c r="D723" s="47"/>
      <c r="E723" s="47"/>
      <c r="F723" s="47"/>
      <c r="G723" s="47"/>
      <c r="H723" s="134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 spans="1:27">
      <c r="A724" s="47"/>
      <c r="B724" s="47"/>
      <c r="C724" s="47"/>
      <c r="D724" s="47"/>
      <c r="E724" s="47"/>
      <c r="F724" s="47"/>
      <c r="G724" s="47"/>
      <c r="H724" s="134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 spans="1:27">
      <c r="A725" s="47"/>
      <c r="B725" s="47"/>
      <c r="C725" s="47"/>
      <c r="D725" s="47"/>
      <c r="E725" s="47"/>
      <c r="F725" s="47"/>
      <c r="G725" s="47"/>
      <c r="H725" s="134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 spans="1:27">
      <c r="A726" s="47"/>
      <c r="B726" s="47"/>
      <c r="C726" s="47"/>
      <c r="D726" s="47"/>
      <c r="E726" s="47"/>
      <c r="F726" s="47"/>
      <c r="G726" s="47"/>
      <c r="H726" s="134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 spans="1:27">
      <c r="A727" s="47"/>
      <c r="B727" s="47"/>
      <c r="C727" s="47"/>
      <c r="D727" s="47"/>
      <c r="E727" s="47"/>
      <c r="F727" s="47"/>
      <c r="G727" s="47"/>
      <c r="H727" s="134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 spans="1:27">
      <c r="A728" s="47"/>
      <c r="B728" s="47"/>
      <c r="C728" s="47"/>
      <c r="D728" s="47"/>
      <c r="E728" s="47"/>
      <c r="F728" s="47"/>
      <c r="G728" s="47"/>
      <c r="H728" s="134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 spans="1:27">
      <c r="A729" s="47"/>
      <c r="B729" s="47"/>
      <c r="C729" s="47"/>
      <c r="D729" s="47"/>
      <c r="E729" s="47"/>
      <c r="F729" s="47"/>
      <c r="G729" s="47"/>
      <c r="H729" s="134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 spans="1:27">
      <c r="A730" s="47"/>
      <c r="B730" s="47"/>
      <c r="C730" s="47"/>
      <c r="D730" s="47"/>
      <c r="E730" s="47"/>
      <c r="F730" s="47"/>
      <c r="G730" s="47"/>
      <c r="H730" s="134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 spans="1:27">
      <c r="A731" s="47"/>
      <c r="B731" s="47"/>
      <c r="C731" s="47"/>
      <c r="D731" s="47"/>
      <c r="E731" s="47"/>
      <c r="F731" s="47"/>
      <c r="G731" s="47"/>
      <c r="H731" s="134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 spans="1:27">
      <c r="A732" s="47"/>
      <c r="B732" s="47"/>
      <c r="C732" s="47"/>
      <c r="D732" s="47"/>
      <c r="E732" s="47"/>
      <c r="F732" s="47"/>
      <c r="G732" s="47"/>
      <c r="H732" s="134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 spans="1:27">
      <c r="A733" s="47"/>
      <c r="B733" s="47"/>
      <c r="C733" s="47"/>
      <c r="D733" s="47"/>
      <c r="E733" s="47"/>
      <c r="F733" s="47"/>
      <c r="G733" s="47"/>
      <c r="H733" s="134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 spans="1:27">
      <c r="A734" s="47"/>
      <c r="B734" s="47"/>
      <c r="C734" s="47"/>
      <c r="D734" s="47"/>
      <c r="E734" s="47"/>
      <c r="F734" s="47"/>
      <c r="G734" s="47"/>
      <c r="H734" s="134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 spans="1:27">
      <c r="A735" s="47"/>
      <c r="B735" s="47"/>
      <c r="C735" s="47"/>
      <c r="D735" s="47"/>
      <c r="E735" s="47"/>
      <c r="F735" s="47"/>
      <c r="G735" s="47"/>
      <c r="H735" s="134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 spans="1:27">
      <c r="A736" s="47"/>
      <c r="B736" s="47"/>
      <c r="C736" s="47"/>
      <c r="D736" s="47"/>
      <c r="E736" s="47"/>
      <c r="F736" s="47"/>
      <c r="G736" s="47"/>
      <c r="H736" s="134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 spans="1:27">
      <c r="A737" s="47"/>
      <c r="B737" s="47"/>
      <c r="C737" s="47"/>
      <c r="D737" s="47"/>
      <c r="E737" s="47"/>
      <c r="F737" s="47"/>
      <c r="G737" s="47"/>
      <c r="H737" s="134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 spans="1:27">
      <c r="A738" s="47"/>
      <c r="B738" s="47"/>
      <c r="C738" s="47"/>
      <c r="D738" s="47"/>
      <c r="E738" s="47"/>
      <c r="F738" s="47"/>
      <c r="G738" s="47"/>
      <c r="H738" s="134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 spans="1:27">
      <c r="A739" s="47"/>
      <c r="B739" s="47"/>
      <c r="C739" s="47"/>
      <c r="D739" s="47"/>
      <c r="E739" s="47"/>
      <c r="F739" s="47"/>
      <c r="G739" s="47"/>
      <c r="H739" s="134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 spans="1:27">
      <c r="A740" s="47"/>
      <c r="B740" s="47"/>
      <c r="C740" s="47"/>
      <c r="D740" s="47"/>
      <c r="E740" s="47"/>
      <c r="F740" s="47"/>
      <c r="G740" s="47"/>
      <c r="H740" s="134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 spans="1:27">
      <c r="A741" s="47"/>
      <c r="B741" s="47"/>
      <c r="C741" s="47"/>
      <c r="D741" s="47"/>
      <c r="E741" s="47"/>
      <c r="F741" s="47"/>
      <c r="G741" s="47"/>
      <c r="H741" s="134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 spans="1:27">
      <c r="A742" s="47"/>
      <c r="B742" s="47"/>
      <c r="C742" s="47"/>
      <c r="D742" s="47"/>
      <c r="E742" s="47"/>
      <c r="F742" s="47"/>
      <c r="G742" s="47"/>
      <c r="H742" s="134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 spans="1:27">
      <c r="A743" s="47"/>
      <c r="B743" s="47"/>
      <c r="C743" s="47"/>
      <c r="D743" s="47"/>
      <c r="E743" s="47"/>
      <c r="F743" s="47"/>
      <c r="G743" s="47"/>
      <c r="H743" s="134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 spans="1:27">
      <c r="A744" s="47"/>
      <c r="B744" s="47"/>
      <c r="C744" s="47"/>
      <c r="D744" s="47"/>
      <c r="E744" s="47"/>
      <c r="F744" s="47"/>
      <c r="G744" s="47"/>
      <c r="H744" s="134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 spans="1:27">
      <c r="A745" s="47"/>
      <c r="B745" s="47"/>
      <c r="C745" s="47"/>
      <c r="D745" s="47"/>
      <c r="E745" s="47"/>
      <c r="F745" s="47"/>
      <c r="G745" s="47"/>
      <c r="H745" s="134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 spans="1:27">
      <c r="A746" s="47"/>
      <c r="B746" s="47"/>
      <c r="C746" s="47"/>
      <c r="D746" s="47"/>
      <c r="E746" s="47"/>
      <c r="F746" s="47"/>
      <c r="G746" s="47"/>
      <c r="H746" s="134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 spans="1:27">
      <c r="A747" s="47"/>
      <c r="B747" s="47"/>
      <c r="C747" s="47"/>
      <c r="D747" s="47"/>
      <c r="E747" s="47"/>
      <c r="F747" s="47"/>
      <c r="G747" s="47"/>
      <c r="H747" s="134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 spans="1:27">
      <c r="A748" s="47"/>
      <c r="B748" s="47"/>
      <c r="C748" s="47"/>
      <c r="D748" s="47"/>
      <c r="E748" s="47"/>
      <c r="F748" s="47"/>
      <c r="G748" s="47"/>
      <c r="H748" s="134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 spans="1:27">
      <c r="A749" s="47"/>
      <c r="B749" s="47"/>
      <c r="C749" s="47"/>
      <c r="D749" s="47"/>
      <c r="E749" s="47"/>
      <c r="F749" s="47"/>
      <c r="G749" s="47"/>
      <c r="H749" s="134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 spans="1:27">
      <c r="A750" s="47"/>
      <c r="B750" s="47"/>
      <c r="C750" s="47"/>
      <c r="D750" s="47"/>
      <c r="E750" s="47"/>
      <c r="F750" s="47"/>
      <c r="G750" s="47"/>
      <c r="H750" s="134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 spans="1:27">
      <c r="A751" s="47"/>
      <c r="B751" s="47"/>
      <c r="C751" s="47"/>
      <c r="D751" s="47"/>
      <c r="E751" s="47"/>
      <c r="F751" s="47"/>
      <c r="G751" s="47"/>
      <c r="H751" s="134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 spans="1:27">
      <c r="A752" s="47"/>
      <c r="B752" s="47"/>
      <c r="C752" s="47"/>
      <c r="D752" s="47"/>
      <c r="E752" s="47"/>
      <c r="F752" s="47"/>
      <c r="G752" s="47"/>
      <c r="H752" s="134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spans="1:27">
      <c r="A753" s="47"/>
      <c r="B753" s="47"/>
      <c r="C753" s="47"/>
      <c r="D753" s="47"/>
      <c r="E753" s="47"/>
      <c r="F753" s="47"/>
      <c r="G753" s="47"/>
      <c r="H753" s="134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spans="1:27">
      <c r="A754" s="47"/>
      <c r="B754" s="47"/>
      <c r="C754" s="47"/>
      <c r="D754" s="47"/>
      <c r="E754" s="47"/>
      <c r="F754" s="47"/>
      <c r="G754" s="47"/>
      <c r="H754" s="134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spans="1:27">
      <c r="A755" s="47"/>
      <c r="B755" s="47"/>
      <c r="C755" s="47"/>
      <c r="D755" s="47"/>
      <c r="E755" s="47"/>
      <c r="F755" s="47"/>
      <c r="G755" s="47"/>
      <c r="H755" s="134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 spans="1:27">
      <c r="A756" s="47"/>
      <c r="B756" s="47"/>
      <c r="C756" s="47"/>
      <c r="D756" s="47"/>
      <c r="E756" s="47"/>
      <c r="F756" s="47"/>
      <c r="G756" s="47"/>
      <c r="H756" s="134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 spans="1:27">
      <c r="A757" s="47"/>
      <c r="B757" s="47"/>
      <c r="C757" s="47"/>
      <c r="D757" s="47"/>
      <c r="E757" s="47"/>
      <c r="F757" s="47"/>
      <c r="G757" s="47"/>
      <c r="H757" s="134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 spans="1:27">
      <c r="A758" s="47"/>
      <c r="B758" s="47"/>
      <c r="C758" s="47"/>
      <c r="D758" s="47"/>
      <c r="E758" s="47"/>
      <c r="F758" s="47"/>
      <c r="G758" s="47"/>
      <c r="H758" s="134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 spans="1:27">
      <c r="A759" s="47"/>
      <c r="B759" s="47"/>
      <c r="C759" s="47"/>
      <c r="D759" s="47"/>
      <c r="E759" s="47"/>
      <c r="F759" s="47"/>
      <c r="G759" s="47"/>
      <c r="H759" s="134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 spans="1:27">
      <c r="A760" s="47"/>
      <c r="B760" s="47"/>
      <c r="C760" s="47"/>
      <c r="D760" s="47"/>
      <c r="E760" s="47"/>
      <c r="F760" s="47"/>
      <c r="G760" s="47"/>
      <c r="H760" s="134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 spans="1:27">
      <c r="A761" s="47"/>
      <c r="B761" s="47"/>
      <c r="C761" s="47"/>
      <c r="D761" s="47"/>
      <c r="E761" s="47"/>
      <c r="F761" s="47"/>
      <c r="G761" s="47"/>
      <c r="H761" s="134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 spans="1:27">
      <c r="A762" s="47"/>
      <c r="B762" s="47"/>
      <c r="C762" s="47"/>
      <c r="D762" s="47"/>
      <c r="E762" s="47"/>
      <c r="F762" s="47"/>
      <c r="G762" s="47"/>
      <c r="H762" s="134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 spans="1:27">
      <c r="A763" s="47"/>
      <c r="B763" s="47"/>
      <c r="C763" s="47"/>
      <c r="D763" s="47"/>
      <c r="E763" s="47"/>
      <c r="F763" s="47"/>
      <c r="G763" s="47"/>
      <c r="H763" s="134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 spans="1:27">
      <c r="A764" s="47"/>
      <c r="B764" s="47"/>
      <c r="C764" s="47"/>
      <c r="D764" s="47"/>
      <c r="E764" s="47"/>
      <c r="F764" s="47"/>
      <c r="G764" s="47"/>
      <c r="H764" s="134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 spans="1:27">
      <c r="A765" s="47"/>
      <c r="B765" s="47"/>
      <c r="C765" s="47"/>
      <c r="D765" s="47"/>
      <c r="E765" s="47"/>
      <c r="F765" s="47"/>
      <c r="G765" s="47"/>
      <c r="H765" s="134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 spans="1:27">
      <c r="A766" s="47"/>
      <c r="B766" s="47"/>
      <c r="C766" s="47"/>
      <c r="D766" s="47"/>
      <c r="E766" s="47"/>
      <c r="F766" s="47"/>
      <c r="G766" s="47"/>
      <c r="H766" s="134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 spans="1:27">
      <c r="A767" s="47"/>
      <c r="B767" s="47"/>
      <c r="C767" s="47"/>
      <c r="D767" s="47"/>
      <c r="E767" s="47"/>
      <c r="F767" s="47"/>
      <c r="G767" s="47"/>
      <c r="H767" s="134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spans="1:27">
      <c r="A768" s="47"/>
      <c r="B768" s="47"/>
      <c r="C768" s="47"/>
      <c r="D768" s="47"/>
      <c r="E768" s="47"/>
      <c r="F768" s="47"/>
      <c r="G768" s="47"/>
      <c r="H768" s="134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 spans="1:27">
      <c r="A769" s="47"/>
      <c r="B769" s="47"/>
      <c r="C769" s="47"/>
      <c r="D769" s="47"/>
      <c r="E769" s="47"/>
      <c r="F769" s="47"/>
      <c r="G769" s="47"/>
      <c r="H769" s="134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spans="1:27">
      <c r="A770" s="47"/>
      <c r="B770" s="47"/>
      <c r="C770" s="47"/>
      <c r="D770" s="47"/>
      <c r="E770" s="47"/>
      <c r="F770" s="47"/>
      <c r="G770" s="47"/>
      <c r="H770" s="134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 spans="1:27">
      <c r="A771" s="47"/>
      <c r="B771" s="47"/>
      <c r="C771" s="47"/>
      <c r="D771" s="47"/>
      <c r="E771" s="47"/>
      <c r="F771" s="47"/>
      <c r="G771" s="47"/>
      <c r="H771" s="134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 spans="1:27">
      <c r="A772" s="47"/>
      <c r="B772" s="47"/>
      <c r="C772" s="47"/>
      <c r="D772" s="47"/>
      <c r="E772" s="47"/>
      <c r="F772" s="47"/>
      <c r="G772" s="47"/>
      <c r="H772" s="134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 spans="1:27">
      <c r="A773" s="47"/>
      <c r="B773" s="47"/>
      <c r="C773" s="47"/>
      <c r="D773" s="47"/>
      <c r="E773" s="47"/>
      <c r="F773" s="47"/>
      <c r="G773" s="47"/>
      <c r="H773" s="134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 spans="1:27">
      <c r="A774" s="47"/>
      <c r="B774" s="47"/>
      <c r="C774" s="47"/>
      <c r="D774" s="47"/>
      <c r="E774" s="47"/>
      <c r="F774" s="47"/>
      <c r="G774" s="47"/>
      <c r="H774" s="134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 spans="1:27">
      <c r="A775" s="47"/>
      <c r="B775" s="47"/>
      <c r="C775" s="47"/>
      <c r="D775" s="47"/>
      <c r="E775" s="47"/>
      <c r="F775" s="47"/>
      <c r="G775" s="47"/>
      <c r="H775" s="134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 spans="1:27">
      <c r="A776" s="47"/>
      <c r="B776" s="47"/>
      <c r="C776" s="47"/>
      <c r="D776" s="47"/>
      <c r="E776" s="47"/>
      <c r="F776" s="47"/>
      <c r="G776" s="47"/>
      <c r="H776" s="134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 spans="1:27">
      <c r="A777" s="47"/>
      <c r="B777" s="47"/>
      <c r="C777" s="47"/>
      <c r="D777" s="47"/>
      <c r="E777" s="47"/>
      <c r="F777" s="47"/>
      <c r="G777" s="47"/>
      <c r="H777" s="134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 spans="1:27">
      <c r="A778" s="47"/>
      <c r="B778" s="47"/>
      <c r="C778" s="47"/>
      <c r="D778" s="47"/>
      <c r="E778" s="47"/>
      <c r="F778" s="47"/>
      <c r="G778" s="47"/>
      <c r="H778" s="134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 spans="1:27">
      <c r="A779" s="47"/>
      <c r="B779" s="47"/>
      <c r="C779" s="47"/>
      <c r="D779" s="47"/>
      <c r="E779" s="47"/>
      <c r="F779" s="47"/>
      <c r="G779" s="47"/>
      <c r="H779" s="134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 spans="1:27">
      <c r="A780" s="47"/>
      <c r="B780" s="47"/>
      <c r="C780" s="47"/>
      <c r="D780" s="47"/>
      <c r="E780" s="47"/>
      <c r="F780" s="47"/>
      <c r="G780" s="47"/>
      <c r="H780" s="134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 spans="1:27">
      <c r="A781" s="47"/>
      <c r="B781" s="47"/>
      <c r="C781" s="47"/>
      <c r="D781" s="47"/>
      <c r="E781" s="47"/>
      <c r="F781" s="47"/>
      <c r="G781" s="47"/>
      <c r="H781" s="134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 spans="1:27">
      <c r="A782" s="47"/>
      <c r="B782" s="47"/>
      <c r="C782" s="47"/>
      <c r="D782" s="47"/>
      <c r="E782" s="47"/>
      <c r="F782" s="47"/>
      <c r="G782" s="47"/>
      <c r="H782" s="134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 spans="1:27">
      <c r="A783" s="47"/>
      <c r="B783" s="47"/>
      <c r="C783" s="47"/>
      <c r="D783" s="47"/>
      <c r="E783" s="47"/>
      <c r="F783" s="47"/>
      <c r="G783" s="47"/>
      <c r="H783" s="134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 spans="1:27">
      <c r="A784" s="47"/>
      <c r="B784" s="47"/>
      <c r="C784" s="47"/>
      <c r="D784" s="47"/>
      <c r="E784" s="47"/>
      <c r="F784" s="47"/>
      <c r="G784" s="47"/>
      <c r="H784" s="134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 spans="1:27">
      <c r="A785" s="47"/>
      <c r="B785" s="47"/>
      <c r="C785" s="47"/>
      <c r="D785" s="47"/>
      <c r="E785" s="47"/>
      <c r="F785" s="47"/>
      <c r="G785" s="47"/>
      <c r="H785" s="134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 spans="1:27">
      <c r="A786" s="47"/>
      <c r="B786" s="47"/>
      <c r="C786" s="47"/>
      <c r="D786" s="47"/>
      <c r="E786" s="47"/>
      <c r="F786" s="47"/>
      <c r="G786" s="47"/>
      <c r="H786" s="134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 spans="1:27">
      <c r="A787" s="47"/>
      <c r="B787" s="47"/>
      <c r="C787" s="47"/>
      <c r="D787" s="47"/>
      <c r="E787" s="47"/>
      <c r="F787" s="47"/>
      <c r="G787" s="47"/>
      <c r="H787" s="134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 spans="1:27">
      <c r="A788" s="47"/>
      <c r="B788" s="47"/>
      <c r="C788" s="47"/>
      <c r="D788" s="47"/>
      <c r="E788" s="47"/>
      <c r="F788" s="47"/>
      <c r="G788" s="47"/>
      <c r="H788" s="134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 spans="1:27">
      <c r="A789" s="47"/>
      <c r="B789" s="47"/>
      <c r="C789" s="47"/>
      <c r="D789" s="47"/>
      <c r="E789" s="47"/>
      <c r="F789" s="47"/>
      <c r="G789" s="47"/>
      <c r="H789" s="134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 spans="1:27">
      <c r="A790" s="47"/>
      <c r="B790" s="47"/>
      <c r="C790" s="47"/>
      <c r="D790" s="47"/>
      <c r="E790" s="47"/>
      <c r="F790" s="47"/>
      <c r="G790" s="47"/>
      <c r="H790" s="134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 spans="1:27">
      <c r="A791" s="47"/>
      <c r="B791" s="47"/>
      <c r="C791" s="47"/>
      <c r="D791" s="47"/>
      <c r="E791" s="47"/>
      <c r="F791" s="47"/>
      <c r="G791" s="47"/>
      <c r="H791" s="134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 spans="1:27">
      <c r="A792" s="47"/>
      <c r="B792" s="47"/>
      <c r="C792" s="47"/>
      <c r="D792" s="47"/>
      <c r="E792" s="47"/>
      <c r="F792" s="47"/>
      <c r="G792" s="47"/>
      <c r="H792" s="134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 spans="1:27">
      <c r="A793" s="47"/>
      <c r="B793" s="47"/>
      <c r="C793" s="47"/>
      <c r="D793" s="47"/>
      <c r="E793" s="47"/>
      <c r="F793" s="47"/>
      <c r="G793" s="47"/>
      <c r="H793" s="134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 spans="1:27">
      <c r="A794" s="47"/>
      <c r="B794" s="47"/>
      <c r="C794" s="47"/>
      <c r="D794" s="47"/>
      <c r="E794" s="47"/>
      <c r="F794" s="47"/>
      <c r="G794" s="47"/>
      <c r="H794" s="134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 spans="1:27">
      <c r="A795" s="47"/>
      <c r="B795" s="47"/>
      <c r="C795" s="47"/>
      <c r="D795" s="47"/>
      <c r="E795" s="47"/>
      <c r="F795" s="47"/>
      <c r="G795" s="47"/>
      <c r="H795" s="134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 spans="1:27">
      <c r="A796" s="47"/>
      <c r="B796" s="47"/>
      <c r="C796" s="47"/>
      <c r="D796" s="47"/>
      <c r="E796" s="47"/>
      <c r="F796" s="47"/>
      <c r="G796" s="47"/>
      <c r="H796" s="134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 spans="1:27">
      <c r="A797" s="47"/>
      <c r="B797" s="47"/>
      <c r="C797" s="47"/>
      <c r="D797" s="47"/>
      <c r="E797" s="47"/>
      <c r="F797" s="47"/>
      <c r="G797" s="47"/>
      <c r="H797" s="134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 spans="1:27">
      <c r="A798" s="47"/>
      <c r="B798" s="47"/>
      <c r="C798" s="47"/>
      <c r="D798" s="47"/>
      <c r="E798" s="47"/>
      <c r="F798" s="47"/>
      <c r="G798" s="47"/>
      <c r="H798" s="134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 spans="1:27">
      <c r="A799" s="47"/>
      <c r="B799" s="47"/>
      <c r="C799" s="47"/>
      <c r="D799" s="47"/>
      <c r="E799" s="47"/>
      <c r="F799" s="47"/>
      <c r="G799" s="47"/>
      <c r="H799" s="134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 spans="1:27">
      <c r="A800" s="47"/>
      <c r="B800" s="47"/>
      <c r="C800" s="47"/>
      <c r="D800" s="47"/>
      <c r="E800" s="47"/>
      <c r="F800" s="47"/>
      <c r="G800" s="47"/>
      <c r="H800" s="134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 spans="1:27">
      <c r="A801" s="47"/>
      <c r="B801" s="47"/>
      <c r="C801" s="47"/>
      <c r="D801" s="47"/>
      <c r="E801" s="47"/>
      <c r="F801" s="47"/>
      <c r="G801" s="47"/>
      <c r="H801" s="134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 spans="1:27">
      <c r="A802" s="47"/>
      <c r="B802" s="47"/>
      <c r="C802" s="47"/>
      <c r="D802" s="47"/>
      <c r="E802" s="47"/>
      <c r="F802" s="47"/>
      <c r="G802" s="47"/>
      <c r="H802" s="134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 spans="1:27">
      <c r="A803" s="47"/>
      <c r="B803" s="47"/>
      <c r="C803" s="47"/>
      <c r="D803" s="47"/>
      <c r="E803" s="47"/>
      <c r="F803" s="47"/>
      <c r="G803" s="47"/>
      <c r="H803" s="134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 spans="1:27">
      <c r="A804" s="47"/>
      <c r="B804" s="47"/>
      <c r="C804" s="47"/>
      <c r="D804" s="47"/>
      <c r="E804" s="47"/>
      <c r="F804" s="47"/>
      <c r="G804" s="47"/>
      <c r="H804" s="134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 spans="1:27">
      <c r="A805" s="47"/>
      <c r="B805" s="47"/>
      <c r="C805" s="47"/>
      <c r="D805" s="47"/>
      <c r="E805" s="47"/>
      <c r="F805" s="47"/>
      <c r="G805" s="47"/>
      <c r="H805" s="134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 spans="1:27">
      <c r="A806" s="47"/>
      <c r="B806" s="47"/>
      <c r="C806" s="47"/>
      <c r="D806" s="47"/>
      <c r="E806" s="47"/>
      <c r="F806" s="47"/>
      <c r="G806" s="47"/>
      <c r="H806" s="134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 spans="1:27">
      <c r="A807" s="47"/>
      <c r="B807" s="47"/>
      <c r="C807" s="47"/>
      <c r="D807" s="47"/>
      <c r="E807" s="47"/>
      <c r="F807" s="47"/>
      <c r="G807" s="47"/>
      <c r="H807" s="134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 spans="1:27">
      <c r="A808" s="47"/>
      <c r="B808" s="47"/>
      <c r="C808" s="47"/>
      <c r="D808" s="47"/>
      <c r="E808" s="47"/>
      <c r="F808" s="47"/>
      <c r="G808" s="47"/>
      <c r="H808" s="134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 spans="1:27">
      <c r="A809" s="47"/>
      <c r="B809" s="47"/>
      <c r="C809" s="47"/>
      <c r="D809" s="47"/>
      <c r="E809" s="47"/>
      <c r="F809" s="47"/>
      <c r="G809" s="47"/>
      <c r="H809" s="134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 spans="1:27">
      <c r="A810" s="47"/>
      <c r="B810" s="47"/>
      <c r="C810" s="47"/>
      <c r="D810" s="47"/>
      <c r="E810" s="47"/>
      <c r="F810" s="47"/>
      <c r="G810" s="47"/>
      <c r="H810" s="134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 spans="1:27">
      <c r="A811" s="47"/>
      <c r="B811" s="47"/>
      <c r="C811" s="47"/>
      <c r="D811" s="47"/>
      <c r="E811" s="47"/>
      <c r="F811" s="47"/>
      <c r="G811" s="47"/>
      <c r="H811" s="134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 spans="1:27">
      <c r="A812" s="47"/>
      <c r="B812" s="47"/>
      <c r="C812" s="47"/>
      <c r="D812" s="47"/>
      <c r="E812" s="47"/>
      <c r="F812" s="47"/>
      <c r="G812" s="47"/>
      <c r="H812" s="134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 spans="1:27">
      <c r="A813" s="47"/>
      <c r="B813" s="47"/>
      <c r="C813" s="47"/>
      <c r="D813" s="47"/>
      <c r="E813" s="47"/>
      <c r="F813" s="47"/>
      <c r="G813" s="47"/>
      <c r="H813" s="134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 spans="1:27">
      <c r="A814" s="47"/>
      <c r="B814" s="47"/>
      <c r="C814" s="47"/>
      <c r="D814" s="47"/>
      <c r="E814" s="47"/>
      <c r="F814" s="47"/>
      <c r="G814" s="47"/>
      <c r="H814" s="134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 spans="1:27">
      <c r="A815" s="47"/>
      <c r="B815" s="47"/>
      <c r="C815" s="47"/>
      <c r="D815" s="47"/>
      <c r="E815" s="47"/>
      <c r="F815" s="47"/>
      <c r="G815" s="47"/>
      <c r="H815" s="134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 spans="1:27">
      <c r="A816" s="47"/>
      <c r="B816" s="47"/>
      <c r="C816" s="47"/>
      <c r="D816" s="47"/>
      <c r="E816" s="47"/>
      <c r="F816" s="47"/>
      <c r="G816" s="47"/>
      <c r="H816" s="134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 spans="1:27">
      <c r="A817" s="47"/>
      <c r="B817" s="47"/>
      <c r="C817" s="47"/>
      <c r="D817" s="47"/>
      <c r="E817" s="47"/>
      <c r="F817" s="47"/>
      <c r="G817" s="47"/>
      <c r="H817" s="134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 spans="1:27">
      <c r="A818" s="47"/>
      <c r="B818" s="47"/>
      <c r="C818" s="47"/>
      <c r="D818" s="47"/>
      <c r="E818" s="47"/>
      <c r="F818" s="47"/>
      <c r="G818" s="47"/>
      <c r="H818" s="134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 spans="1:27">
      <c r="A819" s="47"/>
      <c r="B819" s="47"/>
      <c r="C819" s="47"/>
      <c r="D819" s="47"/>
      <c r="E819" s="47"/>
      <c r="F819" s="47"/>
      <c r="G819" s="47"/>
      <c r="H819" s="134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 spans="1:27">
      <c r="A820" s="47"/>
      <c r="B820" s="47"/>
      <c r="C820" s="47"/>
      <c r="D820" s="47"/>
      <c r="E820" s="47"/>
      <c r="F820" s="47"/>
      <c r="G820" s="47"/>
      <c r="H820" s="134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 spans="1:27">
      <c r="A821" s="47"/>
      <c r="B821" s="47"/>
      <c r="C821" s="47"/>
      <c r="D821" s="47"/>
      <c r="E821" s="47"/>
      <c r="F821" s="47"/>
      <c r="G821" s="47"/>
      <c r="H821" s="134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 spans="1:27">
      <c r="A822" s="47"/>
      <c r="B822" s="47"/>
      <c r="C822" s="47"/>
      <c r="D822" s="47"/>
      <c r="E822" s="47"/>
      <c r="F822" s="47"/>
      <c r="G822" s="47"/>
      <c r="H822" s="134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 spans="1:27">
      <c r="A823" s="47"/>
      <c r="B823" s="47"/>
      <c r="C823" s="47"/>
      <c r="D823" s="47"/>
      <c r="E823" s="47"/>
      <c r="F823" s="47"/>
      <c r="G823" s="47"/>
      <c r="H823" s="134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 spans="1:27">
      <c r="A824" s="47"/>
      <c r="B824" s="47"/>
      <c r="C824" s="47"/>
      <c r="D824" s="47"/>
      <c r="E824" s="47"/>
      <c r="F824" s="47"/>
      <c r="G824" s="47"/>
      <c r="H824" s="134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 spans="1:27">
      <c r="A825" s="47"/>
      <c r="B825" s="47"/>
      <c r="C825" s="47"/>
      <c r="D825" s="47"/>
      <c r="E825" s="47"/>
      <c r="F825" s="47"/>
      <c r="G825" s="47"/>
      <c r="H825" s="134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 spans="1:27">
      <c r="A826" s="47"/>
      <c r="B826" s="47"/>
      <c r="C826" s="47"/>
      <c r="D826" s="47"/>
      <c r="E826" s="47"/>
      <c r="F826" s="47"/>
      <c r="G826" s="47"/>
      <c r="H826" s="134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 spans="1:27">
      <c r="A827" s="47"/>
      <c r="B827" s="47"/>
      <c r="C827" s="47"/>
      <c r="D827" s="47"/>
      <c r="E827" s="47"/>
      <c r="F827" s="47"/>
      <c r="G827" s="47"/>
      <c r="H827" s="134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 spans="1:27">
      <c r="A828" s="47"/>
      <c r="B828" s="47"/>
      <c r="C828" s="47"/>
      <c r="D828" s="47"/>
      <c r="E828" s="47"/>
      <c r="F828" s="47"/>
      <c r="G828" s="47"/>
      <c r="H828" s="134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 spans="1:27">
      <c r="A829" s="47"/>
      <c r="B829" s="47"/>
      <c r="C829" s="47"/>
      <c r="D829" s="47"/>
      <c r="E829" s="47"/>
      <c r="F829" s="47"/>
      <c r="G829" s="47"/>
      <c r="H829" s="134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 spans="1:27">
      <c r="A830" s="47"/>
      <c r="B830" s="47"/>
      <c r="C830" s="47"/>
      <c r="D830" s="47"/>
      <c r="E830" s="47"/>
      <c r="F830" s="47"/>
      <c r="G830" s="47"/>
      <c r="H830" s="134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 spans="1:27">
      <c r="A831" s="47"/>
      <c r="B831" s="47"/>
      <c r="C831" s="47"/>
      <c r="D831" s="47"/>
      <c r="E831" s="47"/>
      <c r="F831" s="47"/>
      <c r="G831" s="47"/>
      <c r="H831" s="134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 spans="1:27">
      <c r="A832" s="47"/>
      <c r="B832" s="47"/>
      <c r="C832" s="47"/>
      <c r="D832" s="47"/>
      <c r="E832" s="47"/>
      <c r="F832" s="47"/>
      <c r="G832" s="47"/>
      <c r="H832" s="134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 spans="1:27">
      <c r="A833" s="47"/>
      <c r="B833" s="47"/>
      <c r="C833" s="47"/>
      <c r="D833" s="47"/>
      <c r="E833" s="47"/>
      <c r="F833" s="47"/>
      <c r="G833" s="47"/>
      <c r="H833" s="134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 spans="1:27">
      <c r="A834" s="47"/>
      <c r="B834" s="47"/>
      <c r="C834" s="47"/>
      <c r="D834" s="47"/>
      <c r="E834" s="47"/>
      <c r="F834" s="47"/>
      <c r="G834" s="47"/>
      <c r="H834" s="134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 spans="1:27">
      <c r="A835" s="47"/>
      <c r="B835" s="47"/>
      <c r="C835" s="47"/>
      <c r="D835" s="47"/>
      <c r="E835" s="47"/>
      <c r="F835" s="47"/>
      <c r="G835" s="47"/>
      <c r="H835" s="134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 spans="1:27">
      <c r="A836" s="47"/>
      <c r="B836" s="47"/>
      <c r="C836" s="47"/>
      <c r="D836" s="47"/>
      <c r="E836" s="47"/>
      <c r="F836" s="47"/>
      <c r="G836" s="47"/>
      <c r="H836" s="134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 spans="1:27">
      <c r="A837" s="47"/>
      <c r="B837" s="47"/>
      <c r="C837" s="47"/>
      <c r="D837" s="47"/>
      <c r="E837" s="47"/>
      <c r="F837" s="47"/>
      <c r="G837" s="47"/>
      <c r="H837" s="134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 spans="1:27">
      <c r="A838" s="47"/>
      <c r="B838" s="47"/>
      <c r="C838" s="47"/>
      <c r="D838" s="47"/>
      <c r="E838" s="47"/>
      <c r="F838" s="47"/>
      <c r="G838" s="47"/>
      <c r="H838" s="134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 spans="1:27">
      <c r="A839" s="47"/>
      <c r="B839" s="47"/>
      <c r="C839" s="47"/>
      <c r="D839" s="47"/>
      <c r="E839" s="47"/>
      <c r="F839" s="47"/>
      <c r="G839" s="47"/>
      <c r="H839" s="134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 spans="1:27">
      <c r="A840" s="47"/>
      <c r="B840" s="47"/>
      <c r="C840" s="47"/>
      <c r="D840" s="47"/>
      <c r="E840" s="47"/>
      <c r="F840" s="47"/>
      <c r="G840" s="47"/>
      <c r="H840" s="134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 spans="1:27">
      <c r="A841" s="47"/>
      <c r="B841" s="47"/>
      <c r="C841" s="47"/>
      <c r="D841" s="47"/>
      <c r="E841" s="47"/>
      <c r="F841" s="47"/>
      <c r="G841" s="47"/>
      <c r="H841" s="134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 spans="1:27">
      <c r="A842" s="47"/>
      <c r="B842" s="47"/>
      <c r="C842" s="47"/>
      <c r="D842" s="47"/>
      <c r="E842" s="47"/>
      <c r="F842" s="47"/>
      <c r="G842" s="47"/>
      <c r="H842" s="134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 spans="1:27">
      <c r="A843" s="47"/>
      <c r="B843" s="47"/>
      <c r="C843" s="47"/>
      <c r="D843" s="47"/>
      <c r="E843" s="47"/>
      <c r="F843" s="47"/>
      <c r="G843" s="47"/>
      <c r="H843" s="134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 spans="1:27">
      <c r="A844" s="47"/>
      <c r="B844" s="47"/>
      <c r="C844" s="47"/>
      <c r="D844" s="47"/>
      <c r="E844" s="47"/>
      <c r="F844" s="47"/>
      <c r="G844" s="47"/>
      <c r="H844" s="134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 spans="1:27">
      <c r="A845" s="47"/>
      <c r="B845" s="47"/>
      <c r="C845" s="47"/>
      <c r="D845" s="47"/>
      <c r="E845" s="47"/>
      <c r="F845" s="47"/>
      <c r="G845" s="47"/>
      <c r="H845" s="134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 spans="1:27">
      <c r="A846" s="47"/>
      <c r="B846" s="47"/>
      <c r="C846" s="47"/>
      <c r="D846" s="47"/>
      <c r="E846" s="47"/>
      <c r="F846" s="47"/>
      <c r="G846" s="47"/>
      <c r="H846" s="134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 spans="1:27">
      <c r="A847" s="47"/>
      <c r="B847" s="47"/>
      <c r="C847" s="47"/>
      <c r="D847" s="47"/>
      <c r="E847" s="47"/>
      <c r="F847" s="47"/>
      <c r="G847" s="47"/>
      <c r="H847" s="134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 spans="1:27">
      <c r="A848" s="47"/>
      <c r="B848" s="47"/>
      <c r="C848" s="47"/>
      <c r="D848" s="47"/>
      <c r="E848" s="47"/>
      <c r="F848" s="47"/>
      <c r="G848" s="47"/>
      <c r="H848" s="134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 spans="1:27">
      <c r="A849" s="47"/>
      <c r="B849" s="47"/>
      <c r="C849" s="47"/>
      <c r="D849" s="47"/>
      <c r="E849" s="47"/>
      <c r="F849" s="47"/>
      <c r="G849" s="47"/>
      <c r="H849" s="134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 spans="1:27">
      <c r="A850" s="47"/>
      <c r="B850" s="47"/>
      <c r="C850" s="47"/>
      <c r="D850" s="47"/>
      <c r="E850" s="47"/>
      <c r="F850" s="47"/>
      <c r="G850" s="47"/>
      <c r="H850" s="134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 spans="1:27">
      <c r="A851" s="47"/>
      <c r="B851" s="47"/>
      <c r="C851" s="47"/>
      <c r="D851" s="47"/>
      <c r="E851" s="47"/>
      <c r="F851" s="47"/>
      <c r="G851" s="47"/>
      <c r="H851" s="134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 spans="1:27">
      <c r="A852" s="47"/>
      <c r="B852" s="47"/>
      <c r="C852" s="47"/>
      <c r="D852" s="47"/>
      <c r="E852" s="47"/>
      <c r="F852" s="47"/>
      <c r="G852" s="47"/>
      <c r="H852" s="134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 spans="1:27">
      <c r="A853" s="47"/>
      <c r="B853" s="47"/>
      <c r="C853" s="47"/>
      <c r="D853" s="47"/>
      <c r="E853" s="47"/>
      <c r="F853" s="47"/>
      <c r="G853" s="47"/>
      <c r="H853" s="134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 spans="1:27">
      <c r="A854" s="47"/>
      <c r="B854" s="47"/>
      <c r="C854" s="47"/>
      <c r="D854" s="47"/>
      <c r="E854" s="47"/>
      <c r="F854" s="47"/>
      <c r="G854" s="47"/>
      <c r="H854" s="134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 spans="1:27">
      <c r="A855" s="47"/>
      <c r="B855" s="47"/>
      <c r="C855" s="47"/>
      <c r="D855" s="47"/>
      <c r="E855" s="47"/>
      <c r="F855" s="47"/>
      <c r="G855" s="47"/>
      <c r="H855" s="134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 spans="1:27">
      <c r="A856" s="47"/>
      <c r="B856" s="47"/>
      <c r="C856" s="47"/>
      <c r="D856" s="47"/>
      <c r="E856" s="47"/>
      <c r="F856" s="47"/>
      <c r="G856" s="47"/>
      <c r="H856" s="134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 spans="1:27">
      <c r="A857" s="47"/>
      <c r="B857" s="47"/>
      <c r="C857" s="47"/>
      <c r="D857" s="47"/>
      <c r="E857" s="47"/>
      <c r="F857" s="47"/>
      <c r="G857" s="47"/>
      <c r="H857" s="134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 spans="1:27">
      <c r="A858" s="47"/>
      <c r="B858" s="47"/>
      <c r="C858" s="47"/>
      <c r="D858" s="47"/>
      <c r="E858" s="47"/>
      <c r="F858" s="47"/>
      <c r="G858" s="47"/>
      <c r="H858" s="134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 spans="1:27">
      <c r="A859" s="47"/>
      <c r="B859" s="47"/>
      <c r="C859" s="47"/>
      <c r="D859" s="47"/>
      <c r="E859" s="47"/>
      <c r="F859" s="47"/>
      <c r="G859" s="47"/>
      <c r="H859" s="134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 spans="1:27">
      <c r="A860" s="47"/>
      <c r="B860" s="47"/>
      <c r="C860" s="47"/>
      <c r="D860" s="47"/>
      <c r="E860" s="47"/>
      <c r="F860" s="47"/>
      <c r="G860" s="47"/>
      <c r="H860" s="134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 spans="1:27">
      <c r="A861" s="47"/>
      <c r="B861" s="47"/>
      <c r="C861" s="47"/>
      <c r="D861" s="47"/>
      <c r="E861" s="47"/>
      <c r="F861" s="47"/>
      <c r="G861" s="47"/>
      <c r="H861" s="134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 spans="1:27">
      <c r="A862" s="47"/>
      <c r="B862" s="47"/>
      <c r="C862" s="47"/>
      <c r="D862" s="47"/>
      <c r="E862" s="47"/>
      <c r="F862" s="47"/>
      <c r="G862" s="47"/>
      <c r="H862" s="134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 spans="1:27">
      <c r="A863" s="47"/>
      <c r="B863" s="47"/>
      <c r="C863" s="47"/>
      <c r="D863" s="47"/>
      <c r="E863" s="47"/>
      <c r="F863" s="47"/>
      <c r="G863" s="47"/>
      <c r="H863" s="134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 spans="1:27">
      <c r="A864" s="47"/>
      <c r="B864" s="47"/>
      <c r="C864" s="47"/>
      <c r="D864" s="47"/>
      <c r="E864" s="47"/>
      <c r="F864" s="47"/>
      <c r="G864" s="47"/>
      <c r="H864" s="134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 spans="1:27">
      <c r="A865" s="47"/>
      <c r="B865" s="47"/>
      <c r="C865" s="47"/>
      <c r="D865" s="47"/>
      <c r="E865" s="47"/>
      <c r="F865" s="47"/>
      <c r="G865" s="47"/>
      <c r="H865" s="134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 spans="1:27">
      <c r="A866" s="47"/>
      <c r="B866" s="47"/>
      <c r="C866" s="47"/>
      <c r="D866" s="47"/>
      <c r="E866" s="47"/>
      <c r="F866" s="47"/>
      <c r="G866" s="47"/>
      <c r="H866" s="134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 spans="1:27">
      <c r="A867" s="47"/>
      <c r="B867" s="47"/>
      <c r="C867" s="47"/>
      <c r="D867" s="47"/>
      <c r="E867" s="47"/>
      <c r="F867" s="47"/>
      <c r="G867" s="47"/>
      <c r="H867" s="134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 spans="1:27">
      <c r="A868" s="47"/>
      <c r="B868" s="47"/>
      <c r="C868" s="47"/>
      <c r="D868" s="47"/>
      <c r="E868" s="47"/>
      <c r="F868" s="47"/>
      <c r="G868" s="47"/>
      <c r="H868" s="134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 spans="1:27">
      <c r="A869" s="47"/>
      <c r="B869" s="47"/>
      <c r="C869" s="47"/>
      <c r="D869" s="47"/>
      <c r="E869" s="47"/>
      <c r="F869" s="47"/>
      <c r="G869" s="47"/>
      <c r="H869" s="134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 spans="1:27">
      <c r="A870" s="47"/>
      <c r="B870" s="47"/>
      <c r="C870" s="47"/>
      <c r="D870" s="47"/>
      <c r="E870" s="47"/>
      <c r="F870" s="47"/>
      <c r="G870" s="47"/>
      <c r="H870" s="134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 spans="1:27">
      <c r="A871" s="47"/>
      <c r="B871" s="47"/>
      <c r="C871" s="47"/>
      <c r="D871" s="47"/>
      <c r="E871" s="47"/>
      <c r="F871" s="47"/>
      <c r="G871" s="47"/>
      <c r="H871" s="134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 spans="1:27">
      <c r="A872" s="47"/>
      <c r="B872" s="47"/>
      <c r="C872" s="47"/>
      <c r="D872" s="47"/>
      <c r="E872" s="47"/>
      <c r="F872" s="47"/>
      <c r="G872" s="47"/>
      <c r="H872" s="134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 spans="1:27">
      <c r="A873" s="47"/>
      <c r="B873" s="47"/>
      <c r="C873" s="47"/>
      <c r="D873" s="47"/>
      <c r="E873" s="47"/>
      <c r="F873" s="47"/>
      <c r="G873" s="47"/>
      <c r="H873" s="134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 spans="1:27">
      <c r="A874" s="47"/>
      <c r="B874" s="47"/>
      <c r="C874" s="47"/>
      <c r="D874" s="47"/>
      <c r="E874" s="47"/>
      <c r="F874" s="47"/>
      <c r="G874" s="47"/>
      <c r="H874" s="134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 spans="1:27">
      <c r="A875" s="47"/>
      <c r="B875" s="47"/>
      <c r="C875" s="47"/>
      <c r="D875" s="47"/>
      <c r="E875" s="47"/>
      <c r="F875" s="47"/>
      <c r="G875" s="47"/>
      <c r="H875" s="134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 spans="1:27">
      <c r="A876" s="47"/>
      <c r="B876" s="47"/>
      <c r="C876" s="47"/>
      <c r="D876" s="47"/>
      <c r="E876" s="47"/>
      <c r="F876" s="47"/>
      <c r="G876" s="47"/>
      <c r="H876" s="134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 spans="1:27">
      <c r="A877" s="47"/>
      <c r="B877" s="47"/>
      <c r="C877" s="47"/>
      <c r="D877" s="47"/>
      <c r="E877" s="47"/>
      <c r="F877" s="47"/>
      <c r="G877" s="47"/>
      <c r="H877" s="134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 spans="1:27">
      <c r="A878" s="47"/>
      <c r="B878" s="47"/>
      <c r="C878" s="47"/>
      <c r="D878" s="47"/>
      <c r="E878" s="47"/>
      <c r="F878" s="47"/>
      <c r="G878" s="47"/>
      <c r="H878" s="134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 spans="1:27">
      <c r="A879" s="47"/>
      <c r="B879" s="47"/>
      <c r="C879" s="47"/>
      <c r="D879" s="47"/>
      <c r="E879" s="47"/>
      <c r="F879" s="47"/>
      <c r="G879" s="47"/>
      <c r="H879" s="134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 spans="1:27">
      <c r="A880" s="47"/>
      <c r="B880" s="47"/>
      <c r="C880" s="47"/>
      <c r="D880" s="47"/>
      <c r="E880" s="47"/>
      <c r="F880" s="47"/>
      <c r="G880" s="47"/>
      <c r="H880" s="134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 spans="1:27">
      <c r="A881" s="47"/>
      <c r="B881" s="47"/>
      <c r="C881" s="47"/>
      <c r="D881" s="47"/>
      <c r="E881" s="47"/>
      <c r="F881" s="47"/>
      <c r="G881" s="47"/>
      <c r="H881" s="134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 spans="1:27">
      <c r="A882" s="47"/>
      <c r="B882" s="47"/>
      <c r="C882" s="47"/>
      <c r="D882" s="47"/>
      <c r="E882" s="47"/>
      <c r="F882" s="47"/>
      <c r="G882" s="47"/>
      <c r="H882" s="134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 spans="1:27">
      <c r="A883" s="47"/>
      <c r="B883" s="47"/>
      <c r="C883" s="47"/>
      <c r="D883" s="47"/>
      <c r="E883" s="47"/>
      <c r="F883" s="47"/>
      <c r="G883" s="47"/>
      <c r="H883" s="134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 spans="1:27">
      <c r="A884" s="47"/>
      <c r="B884" s="47"/>
      <c r="C884" s="47"/>
      <c r="D884" s="47"/>
      <c r="E884" s="47"/>
      <c r="F884" s="47"/>
      <c r="G884" s="47"/>
      <c r="H884" s="134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 spans="1:27">
      <c r="A885" s="47"/>
      <c r="B885" s="47"/>
      <c r="C885" s="47"/>
      <c r="D885" s="47"/>
      <c r="E885" s="47"/>
      <c r="F885" s="47"/>
      <c r="G885" s="47"/>
      <c r="H885" s="134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 spans="1:27">
      <c r="A886" s="47"/>
      <c r="B886" s="47"/>
      <c r="C886" s="47"/>
      <c r="D886" s="47"/>
      <c r="E886" s="47"/>
      <c r="F886" s="47"/>
      <c r="G886" s="47"/>
      <c r="H886" s="134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 spans="1:27">
      <c r="A887" s="47"/>
      <c r="B887" s="47"/>
      <c r="C887" s="47"/>
      <c r="D887" s="47"/>
      <c r="E887" s="47"/>
      <c r="F887" s="47"/>
      <c r="G887" s="47"/>
      <c r="H887" s="134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 spans="1:27">
      <c r="A888" s="47"/>
      <c r="B888" s="47"/>
      <c r="C888" s="47"/>
      <c r="D888" s="47"/>
      <c r="E888" s="47"/>
      <c r="F888" s="47"/>
      <c r="G888" s="47"/>
      <c r="H888" s="134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 spans="1:27">
      <c r="A889" s="47"/>
      <c r="B889" s="47"/>
      <c r="C889" s="47"/>
      <c r="D889" s="47"/>
      <c r="E889" s="47"/>
      <c r="F889" s="47"/>
      <c r="G889" s="47"/>
      <c r="H889" s="134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 spans="1:27">
      <c r="A890" s="47"/>
      <c r="B890" s="47"/>
      <c r="C890" s="47"/>
      <c r="D890" s="47"/>
      <c r="E890" s="47"/>
      <c r="F890" s="47"/>
      <c r="G890" s="47"/>
      <c r="H890" s="134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 spans="1:27">
      <c r="A891" s="47"/>
      <c r="B891" s="47"/>
      <c r="C891" s="47"/>
      <c r="D891" s="47"/>
      <c r="E891" s="47"/>
      <c r="F891" s="47"/>
      <c r="G891" s="47"/>
      <c r="H891" s="134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 spans="1:27">
      <c r="A892" s="47"/>
      <c r="B892" s="47"/>
      <c r="C892" s="47"/>
      <c r="D892" s="47"/>
      <c r="E892" s="47"/>
      <c r="F892" s="47"/>
      <c r="G892" s="47"/>
      <c r="H892" s="134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 spans="1:27">
      <c r="A893" s="47"/>
      <c r="B893" s="47"/>
      <c r="C893" s="47"/>
      <c r="D893" s="47"/>
      <c r="E893" s="47"/>
      <c r="F893" s="47"/>
      <c r="G893" s="47"/>
      <c r="H893" s="134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 spans="1:27">
      <c r="A894" s="47"/>
      <c r="B894" s="47"/>
      <c r="C894" s="47"/>
      <c r="D894" s="47"/>
      <c r="E894" s="47"/>
      <c r="F894" s="47"/>
      <c r="G894" s="47"/>
      <c r="H894" s="134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 spans="1:27">
      <c r="A895" s="47"/>
      <c r="B895" s="47"/>
      <c r="C895" s="47"/>
      <c r="D895" s="47"/>
      <c r="E895" s="47"/>
      <c r="F895" s="47"/>
      <c r="G895" s="47"/>
      <c r="H895" s="134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 spans="1:27">
      <c r="A896" s="47"/>
      <c r="B896" s="47"/>
      <c r="C896" s="47"/>
      <c r="D896" s="47"/>
      <c r="E896" s="47"/>
      <c r="F896" s="47"/>
      <c r="G896" s="47"/>
      <c r="H896" s="134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 spans="1:27">
      <c r="A897" s="47"/>
      <c r="B897" s="47"/>
      <c r="C897" s="47"/>
      <c r="D897" s="47"/>
      <c r="E897" s="47"/>
      <c r="F897" s="47"/>
      <c r="G897" s="47"/>
      <c r="H897" s="134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 spans="1:27">
      <c r="A898" s="47"/>
      <c r="B898" s="47"/>
      <c r="C898" s="47"/>
      <c r="D898" s="47"/>
      <c r="E898" s="47"/>
      <c r="F898" s="47"/>
      <c r="G898" s="47"/>
      <c r="H898" s="134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 spans="1:27">
      <c r="A899" s="47"/>
      <c r="B899" s="47"/>
      <c r="C899" s="47"/>
      <c r="D899" s="47"/>
      <c r="E899" s="47"/>
      <c r="F899" s="47"/>
      <c r="G899" s="47"/>
      <c r="H899" s="134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 spans="1:27">
      <c r="A900" s="47"/>
      <c r="B900" s="47"/>
      <c r="C900" s="47"/>
      <c r="D900" s="47"/>
      <c r="E900" s="47"/>
      <c r="F900" s="47"/>
      <c r="G900" s="47"/>
      <c r="H900" s="134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 spans="1:27">
      <c r="A901" s="47"/>
      <c r="B901" s="47"/>
      <c r="C901" s="47"/>
      <c r="D901" s="47"/>
      <c r="E901" s="47"/>
      <c r="F901" s="47"/>
      <c r="G901" s="47"/>
      <c r="H901" s="134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 spans="1:27">
      <c r="A902" s="47"/>
      <c r="B902" s="47"/>
      <c r="C902" s="47"/>
      <c r="D902" s="47"/>
      <c r="E902" s="47"/>
      <c r="F902" s="47"/>
      <c r="G902" s="47"/>
      <c r="H902" s="134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 spans="1:27">
      <c r="A903" s="47"/>
      <c r="B903" s="47"/>
      <c r="C903" s="47"/>
      <c r="D903" s="47"/>
      <c r="E903" s="47"/>
      <c r="F903" s="47"/>
      <c r="G903" s="47"/>
      <c r="H903" s="134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 spans="1:27">
      <c r="A904" s="47"/>
      <c r="B904" s="47"/>
      <c r="C904" s="47"/>
      <c r="D904" s="47"/>
      <c r="E904" s="47"/>
      <c r="F904" s="47"/>
      <c r="G904" s="47"/>
      <c r="H904" s="134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 spans="1:27">
      <c r="A905" s="47"/>
      <c r="B905" s="47"/>
      <c r="C905" s="47"/>
      <c r="D905" s="47"/>
      <c r="E905" s="47"/>
      <c r="F905" s="47"/>
      <c r="G905" s="47"/>
      <c r="H905" s="134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 spans="1:27">
      <c r="A906" s="47"/>
      <c r="B906" s="47"/>
      <c r="C906" s="47"/>
      <c r="D906" s="47"/>
      <c r="E906" s="47"/>
      <c r="F906" s="47"/>
      <c r="G906" s="47"/>
      <c r="H906" s="134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 spans="1:27">
      <c r="A907" s="47"/>
      <c r="B907" s="47"/>
      <c r="C907" s="47"/>
      <c r="D907" s="47"/>
      <c r="E907" s="47"/>
      <c r="F907" s="47"/>
      <c r="G907" s="47"/>
      <c r="H907" s="134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 spans="1:27">
      <c r="A908" s="47"/>
      <c r="B908" s="47"/>
      <c r="C908" s="47"/>
      <c r="D908" s="47"/>
      <c r="E908" s="47"/>
      <c r="F908" s="47"/>
      <c r="G908" s="47"/>
      <c r="H908" s="134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 spans="1:27">
      <c r="A909" s="47"/>
      <c r="B909" s="47"/>
      <c r="C909" s="47"/>
      <c r="D909" s="47"/>
      <c r="E909" s="47"/>
      <c r="F909" s="47"/>
      <c r="G909" s="47"/>
      <c r="H909" s="134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 spans="1:27">
      <c r="A910" s="47"/>
      <c r="B910" s="47"/>
      <c r="C910" s="47"/>
      <c r="D910" s="47"/>
      <c r="E910" s="47"/>
      <c r="F910" s="47"/>
      <c r="G910" s="47"/>
      <c r="H910" s="134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 spans="1:27">
      <c r="A911" s="47"/>
      <c r="B911" s="47"/>
      <c r="C911" s="47"/>
      <c r="D911" s="47"/>
      <c r="E911" s="47"/>
      <c r="F911" s="47"/>
      <c r="G911" s="47"/>
      <c r="H911" s="134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 spans="1:27">
      <c r="A912" s="47"/>
      <c r="B912" s="47"/>
      <c r="C912" s="47"/>
      <c r="D912" s="47"/>
      <c r="E912" s="47"/>
      <c r="F912" s="47"/>
      <c r="G912" s="47"/>
      <c r="H912" s="134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 spans="1:27">
      <c r="A913" s="47"/>
      <c r="B913" s="47"/>
      <c r="C913" s="47"/>
      <c r="D913" s="47"/>
      <c r="E913" s="47"/>
      <c r="F913" s="47"/>
      <c r="G913" s="47"/>
      <c r="H913" s="134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 spans="1:27">
      <c r="A914" s="47"/>
      <c r="B914" s="47"/>
      <c r="C914" s="47"/>
      <c r="D914" s="47"/>
      <c r="E914" s="47"/>
      <c r="F914" s="47"/>
      <c r="G914" s="47"/>
      <c r="H914" s="134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 spans="1:27">
      <c r="A915" s="47"/>
      <c r="B915" s="47"/>
      <c r="C915" s="47"/>
      <c r="D915" s="47"/>
      <c r="E915" s="47"/>
      <c r="F915" s="47"/>
      <c r="G915" s="47"/>
      <c r="H915" s="134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 spans="1:27">
      <c r="A916" s="47"/>
      <c r="B916" s="47"/>
      <c r="C916" s="47"/>
      <c r="D916" s="47"/>
      <c r="E916" s="47"/>
      <c r="F916" s="47"/>
      <c r="G916" s="47"/>
      <c r="H916" s="134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 spans="1:27">
      <c r="A917" s="47"/>
      <c r="B917" s="47"/>
      <c r="C917" s="47"/>
      <c r="D917" s="47"/>
      <c r="E917" s="47"/>
      <c r="F917" s="47"/>
      <c r="G917" s="47"/>
      <c r="H917" s="134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 spans="1:27">
      <c r="A918" s="47"/>
      <c r="B918" s="47"/>
      <c r="C918" s="47"/>
      <c r="D918" s="47"/>
      <c r="E918" s="47"/>
      <c r="F918" s="47"/>
      <c r="G918" s="47"/>
      <c r="H918" s="134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 spans="1:27">
      <c r="A919" s="47"/>
      <c r="B919" s="47"/>
      <c r="C919" s="47"/>
      <c r="D919" s="47"/>
      <c r="E919" s="47"/>
      <c r="F919" s="47"/>
      <c r="G919" s="47"/>
      <c r="H919" s="134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 spans="1:27">
      <c r="A920" s="47"/>
      <c r="B920" s="47"/>
      <c r="C920" s="47"/>
      <c r="D920" s="47"/>
      <c r="E920" s="47"/>
      <c r="F920" s="47"/>
      <c r="G920" s="47"/>
      <c r="H920" s="134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 spans="1:27">
      <c r="A921" s="47"/>
      <c r="B921" s="47"/>
      <c r="C921" s="47"/>
      <c r="D921" s="47"/>
      <c r="E921" s="47"/>
      <c r="F921" s="47"/>
      <c r="G921" s="47"/>
      <c r="H921" s="134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 spans="1:27">
      <c r="A922" s="47"/>
      <c r="B922" s="47"/>
      <c r="C922" s="47"/>
      <c r="D922" s="47"/>
      <c r="E922" s="47"/>
      <c r="F922" s="47"/>
      <c r="G922" s="47"/>
      <c r="H922" s="134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spans="1:27">
      <c r="A923" s="47"/>
      <c r="B923" s="47"/>
      <c r="C923" s="47"/>
      <c r="D923" s="47"/>
      <c r="E923" s="47"/>
      <c r="F923" s="47"/>
      <c r="G923" s="47"/>
      <c r="H923" s="134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 spans="1:27">
      <c r="A924" s="47"/>
      <c r="B924" s="47"/>
      <c r="C924" s="47"/>
      <c r="D924" s="47"/>
      <c r="E924" s="47"/>
      <c r="F924" s="47"/>
      <c r="G924" s="47"/>
      <c r="H924" s="134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 spans="1:27">
      <c r="A925" s="47"/>
      <c r="B925" s="47"/>
      <c r="C925" s="47"/>
      <c r="D925" s="47"/>
      <c r="E925" s="47"/>
      <c r="F925" s="47"/>
      <c r="G925" s="47"/>
      <c r="H925" s="134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 spans="1:27">
      <c r="A926" s="47"/>
      <c r="B926" s="47"/>
      <c r="C926" s="47"/>
      <c r="D926" s="47"/>
      <c r="E926" s="47"/>
      <c r="F926" s="47"/>
      <c r="G926" s="47"/>
      <c r="H926" s="134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 spans="1:27">
      <c r="A927" s="47"/>
      <c r="B927" s="47"/>
      <c r="C927" s="47"/>
      <c r="D927" s="47"/>
      <c r="E927" s="47"/>
      <c r="F927" s="47"/>
      <c r="G927" s="47"/>
      <c r="H927" s="134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 spans="1:27">
      <c r="A928" s="47"/>
      <c r="B928" s="47"/>
      <c r="C928" s="47"/>
      <c r="D928" s="47"/>
      <c r="E928" s="47"/>
      <c r="F928" s="47"/>
      <c r="G928" s="47"/>
      <c r="H928" s="134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 spans="1:27">
      <c r="A929" s="47"/>
      <c r="B929" s="47"/>
      <c r="C929" s="47"/>
      <c r="D929" s="47"/>
      <c r="E929" s="47"/>
      <c r="F929" s="47"/>
      <c r="G929" s="47"/>
      <c r="H929" s="134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 spans="1:27">
      <c r="A930" s="47"/>
      <c r="B930" s="47"/>
      <c r="C930" s="47"/>
      <c r="D930" s="47"/>
      <c r="E930" s="47"/>
      <c r="F930" s="47"/>
      <c r="G930" s="47"/>
      <c r="H930" s="134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 spans="1:27">
      <c r="A931" s="47"/>
      <c r="B931" s="47"/>
      <c r="C931" s="47"/>
      <c r="D931" s="47"/>
      <c r="E931" s="47"/>
      <c r="F931" s="47"/>
      <c r="G931" s="47"/>
      <c r="H931" s="134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 spans="1:27">
      <c r="A932" s="47"/>
      <c r="B932" s="47"/>
      <c r="C932" s="47"/>
      <c r="D932" s="47"/>
      <c r="E932" s="47"/>
      <c r="F932" s="47"/>
      <c r="G932" s="47"/>
      <c r="H932" s="134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 spans="1:27">
      <c r="A933" s="47"/>
      <c r="B933" s="47"/>
      <c r="C933" s="47"/>
      <c r="D933" s="47"/>
      <c r="E933" s="47"/>
      <c r="F933" s="47"/>
      <c r="G933" s="47"/>
      <c r="H933" s="134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 spans="1:27">
      <c r="A934" s="47"/>
      <c r="B934" s="47"/>
      <c r="C934" s="47"/>
      <c r="D934" s="47"/>
      <c r="E934" s="47"/>
      <c r="F934" s="47"/>
      <c r="G934" s="47"/>
      <c r="H934" s="134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 spans="1:27">
      <c r="A935" s="47"/>
      <c r="B935" s="47"/>
      <c r="C935" s="47"/>
      <c r="D935" s="47"/>
      <c r="E935" s="47"/>
      <c r="F935" s="47"/>
      <c r="G935" s="47"/>
      <c r="H935" s="134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 spans="1:27">
      <c r="A936" s="47"/>
      <c r="B936" s="47"/>
      <c r="C936" s="47"/>
      <c r="D936" s="47"/>
      <c r="E936" s="47"/>
      <c r="F936" s="47"/>
      <c r="G936" s="47"/>
      <c r="H936" s="134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 spans="1:27">
      <c r="A937" s="47"/>
      <c r="B937" s="47"/>
      <c r="C937" s="47"/>
      <c r="D937" s="47"/>
      <c r="E937" s="47"/>
      <c r="F937" s="47"/>
      <c r="G937" s="47"/>
      <c r="H937" s="134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 spans="1:27">
      <c r="A938" s="47"/>
      <c r="B938" s="47"/>
      <c r="C938" s="47"/>
      <c r="D938" s="47"/>
      <c r="E938" s="47"/>
      <c r="F938" s="47"/>
      <c r="G938" s="47"/>
      <c r="H938" s="134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 spans="1:27">
      <c r="A939" s="47"/>
      <c r="B939" s="47"/>
      <c r="C939" s="47"/>
      <c r="D939" s="47"/>
      <c r="E939" s="47"/>
      <c r="F939" s="47"/>
      <c r="G939" s="47"/>
      <c r="H939" s="134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 spans="1:27">
      <c r="A940" s="47"/>
      <c r="B940" s="47"/>
      <c r="C940" s="47"/>
      <c r="D940" s="47"/>
      <c r="E940" s="47"/>
      <c r="F940" s="47"/>
      <c r="G940" s="47"/>
      <c r="H940" s="134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 spans="1:27">
      <c r="A941" s="47"/>
      <c r="B941" s="47"/>
      <c r="C941" s="47"/>
      <c r="D941" s="47"/>
      <c r="E941" s="47"/>
      <c r="F941" s="47"/>
      <c r="G941" s="47"/>
      <c r="H941" s="134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 spans="1:27">
      <c r="A942" s="47"/>
      <c r="B942" s="47"/>
      <c r="C942" s="47"/>
      <c r="D942" s="47"/>
      <c r="E942" s="47"/>
      <c r="F942" s="47"/>
      <c r="G942" s="47"/>
      <c r="H942" s="134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 spans="1:27">
      <c r="A943" s="47"/>
      <c r="B943" s="47"/>
      <c r="C943" s="47"/>
      <c r="D943" s="47"/>
      <c r="E943" s="47"/>
      <c r="F943" s="47"/>
      <c r="G943" s="47"/>
      <c r="H943" s="134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 spans="1:27">
      <c r="A944" s="47"/>
      <c r="B944" s="47"/>
      <c r="C944" s="47"/>
      <c r="D944" s="47"/>
      <c r="E944" s="47"/>
      <c r="F944" s="47"/>
      <c r="G944" s="47"/>
      <c r="H944" s="134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 spans="1:27">
      <c r="A945" s="47"/>
      <c r="B945" s="47"/>
      <c r="C945" s="47"/>
      <c r="D945" s="47"/>
      <c r="E945" s="47"/>
      <c r="F945" s="47"/>
      <c r="G945" s="47"/>
      <c r="H945" s="134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 spans="1:27">
      <c r="A946" s="47"/>
      <c r="B946" s="47"/>
      <c r="C946" s="47"/>
      <c r="D946" s="47"/>
      <c r="E946" s="47"/>
      <c r="F946" s="47"/>
      <c r="G946" s="47"/>
      <c r="H946" s="134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 spans="1:27">
      <c r="A947" s="47"/>
      <c r="B947" s="47"/>
      <c r="C947" s="47"/>
      <c r="D947" s="47"/>
      <c r="E947" s="47"/>
      <c r="F947" s="47"/>
      <c r="G947" s="47"/>
      <c r="H947" s="134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 spans="1:27">
      <c r="A948" s="47"/>
      <c r="B948" s="47"/>
      <c r="C948" s="47"/>
      <c r="D948" s="47"/>
      <c r="E948" s="47"/>
      <c r="F948" s="47"/>
      <c r="G948" s="47"/>
      <c r="H948" s="134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 spans="1:27">
      <c r="A949" s="47"/>
      <c r="B949" s="47"/>
      <c r="C949" s="47"/>
      <c r="D949" s="47"/>
      <c r="E949" s="47"/>
      <c r="F949" s="47"/>
      <c r="G949" s="47"/>
      <c r="H949" s="134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 spans="1:27">
      <c r="A950" s="47"/>
      <c r="B950" s="47"/>
      <c r="C950" s="47"/>
      <c r="D950" s="47"/>
      <c r="E950" s="47"/>
      <c r="F950" s="47"/>
      <c r="G950" s="47"/>
      <c r="H950" s="134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 spans="1:27">
      <c r="A951" s="47"/>
      <c r="B951" s="47"/>
      <c r="C951" s="47"/>
      <c r="D951" s="47"/>
      <c r="E951" s="47"/>
      <c r="F951" s="47"/>
      <c r="G951" s="47"/>
      <c r="H951" s="134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 spans="1:27">
      <c r="A952" s="47"/>
      <c r="B952" s="47"/>
      <c r="C952" s="47"/>
      <c r="D952" s="47"/>
      <c r="E952" s="47"/>
      <c r="F952" s="47"/>
      <c r="G952" s="47"/>
      <c r="H952" s="134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 spans="1:27">
      <c r="A953" s="47"/>
      <c r="B953" s="47"/>
      <c r="C953" s="47"/>
      <c r="D953" s="47"/>
      <c r="E953" s="47"/>
      <c r="F953" s="47"/>
      <c r="G953" s="47"/>
      <c r="H953" s="134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 spans="1:27">
      <c r="A954" s="47"/>
      <c r="B954" s="47"/>
      <c r="C954" s="47"/>
      <c r="D954" s="47"/>
      <c r="E954" s="47"/>
      <c r="F954" s="47"/>
      <c r="G954" s="47"/>
      <c r="H954" s="134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 spans="1:27">
      <c r="A955" s="47"/>
      <c r="B955" s="47"/>
      <c r="C955" s="47"/>
      <c r="D955" s="47"/>
      <c r="E955" s="47"/>
      <c r="F955" s="47"/>
      <c r="G955" s="47"/>
      <c r="H955" s="134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 spans="1:27">
      <c r="A956" s="47"/>
      <c r="B956" s="47"/>
      <c r="C956" s="47"/>
      <c r="D956" s="47"/>
      <c r="E956" s="47"/>
      <c r="F956" s="47"/>
      <c r="G956" s="47"/>
      <c r="H956" s="134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 spans="1:27">
      <c r="A957" s="47"/>
      <c r="B957" s="47"/>
      <c r="C957" s="47"/>
      <c r="D957" s="47"/>
      <c r="E957" s="47"/>
      <c r="F957" s="47"/>
      <c r="G957" s="47"/>
      <c r="H957" s="134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 spans="1:27">
      <c r="A958" s="47"/>
      <c r="B958" s="47"/>
      <c r="C958" s="47"/>
      <c r="D958" s="47"/>
      <c r="E958" s="47"/>
      <c r="F958" s="47"/>
      <c r="G958" s="47"/>
      <c r="H958" s="134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 spans="1:27">
      <c r="A959" s="47"/>
      <c r="B959" s="47"/>
      <c r="C959" s="47"/>
      <c r="D959" s="47"/>
      <c r="E959" s="47"/>
      <c r="F959" s="47"/>
      <c r="G959" s="47"/>
      <c r="H959" s="134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 spans="1:27">
      <c r="A960" s="47"/>
      <c r="B960" s="47"/>
      <c r="C960" s="47"/>
      <c r="D960" s="47"/>
      <c r="E960" s="47"/>
      <c r="F960" s="47"/>
      <c r="G960" s="47"/>
      <c r="H960" s="134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 spans="1:27">
      <c r="A961" s="47"/>
      <c r="B961" s="47"/>
      <c r="C961" s="47"/>
      <c r="D961" s="47"/>
      <c r="E961" s="47"/>
      <c r="F961" s="47"/>
      <c r="G961" s="47"/>
      <c r="H961" s="134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 spans="1:27">
      <c r="A962" s="47"/>
      <c r="B962" s="47"/>
      <c r="C962" s="47"/>
      <c r="D962" s="47"/>
      <c r="E962" s="47"/>
      <c r="F962" s="47"/>
      <c r="G962" s="47"/>
      <c r="H962" s="134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 spans="1:27">
      <c r="A963" s="47"/>
      <c r="B963" s="47"/>
      <c r="C963" s="47"/>
      <c r="D963" s="47"/>
      <c r="E963" s="47"/>
      <c r="F963" s="47"/>
      <c r="G963" s="47"/>
      <c r="H963" s="134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 spans="1:27">
      <c r="A964" s="47"/>
      <c r="B964" s="47"/>
      <c r="C964" s="47"/>
      <c r="D964" s="47"/>
      <c r="E964" s="47"/>
      <c r="F964" s="47"/>
      <c r="G964" s="47"/>
      <c r="H964" s="134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 spans="1:27">
      <c r="A965" s="47"/>
      <c r="B965" s="47"/>
      <c r="C965" s="47"/>
      <c r="D965" s="47"/>
      <c r="E965" s="47"/>
      <c r="F965" s="47"/>
      <c r="G965" s="47"/>
      <c r="H965" s="134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 spans="1:27">
      <c r="A966" s="47"/>
      <c r="B966" s="47"/>
      <c r="C966" s="47"/>
      <c r="D966" s="47"/>
      <c r="E966" s="47"/>
      <c r="F966" s="47"/>
      <c r="G966" s="47"/>
      <c r="H966" s="134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 spans="1:27">
      <c r="A967" s="47"/>
      <c r="B967" s="47"/>
      <c r="C967" s="47"/>
      <c r="D967" s="47"/>
      <c r="E967" s="47"/>
      <c r="F967" s="47"/>
      <c r="G967" s="47"/>
      <c r="H967" s="134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 spans="1:27">
      <c r="A968" s="47"/>
      <c r="B968" s="47"/>
      <c r="C968" s="47"/>
      <c r="D968" s="47"/>
      <c r="E968" s="47"/>
      <c r="F968" s="47"/>
      <c r="G968" s="47"/>
      <c r="H968" s="134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 spans="1:27">
      <c r="A969" s="47"/>
      <c r="B969" s="47"/>
      <c r="C969" s="47"/>
      <c r="D969" s="47"/>
      <c r="E969" s="47"/>
      <c r="F969" s="47"/>
      <c r="G969" s="47"/>
      <c r="H969" s="134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 spans="1:27">
      <c r="A970" s="47"/>
      <c r="B970" s="47"/>
      <c r="C970" s="47"/>
      <c r="D970" s="47"/>
      <c r="E970" s="47"/>
      <c r="F970" s="47"/>
      <c r="G970" s="47"/>
      <c r="H970" s="134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 spans="1:27">
      <c r="A971" s="47"/>
      <c r="B971" s="47"/>
      <c r="C971" s="47"/>
      <c r="D971" s="47"/>
      <c r="E971" s="47"/>
      <c r="F971" s="47"/>
      <c r="G971" s="47"/>
      <c r="H971" s="134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 spans="1:27">
      <c r="A972" s="47"/>
      <c r="B972" s="47"/>
      <c r="C972" s="47"/>
      <c r="D972" s="47"/>
      <c r="E972" s="47"/>
      <c r="F972" s="47"/>
      <c r="G972" s="47"/>
      <c r="H972" s="134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 spans="1:27">
      <c r="A973" s="47"/>
      <c r="B973" s="47"/>
      <c r="C973" s="47"/>
      <c r="D973" s="47"/>
      <c r="E973" s="47"/>
      <c r="F973" s="47"/>
      <c r="G973" s="47"/>
      <c r="H973" s="134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 spans="1:27">
      <c r="A974" s="47"/>
      <c r="B974" s="47"/>
      <c r="C974" s="47"/>
      <c r="D974" s="47"/>
      <c r="E974" s="47"/>
      <c r="F974" s="47"/>
      <c r="G974" s="47"/>
      <c r="H974" s="134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 spans="1:27">
      <c r="A975" s="47"/>
      <c r="B975" s="47"/>
      <c r="C975" s="47"/>
      <c r="D975" s="47"/>
      <c r="E975" s="47"/>
      <c r="F975" s="47"/>
      <c r="G975" s="47"/>
      <c r="H975" s="134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 spans="1:27">
      <c r="A976" s="47"/>
      <c r="B976" s="47"/>
      <c r="C976" s="47"/>
      <c r="D976" s="47"/>
      <c r="E976" s="47"/>
      <c r="F976" s="47"/>
      <c r="G976" s="47"/>
      <c r="H976" s="134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 spans="1:27">
      <c r="A977" s="47"/>
      <c r="B977" s="47"/>
      <c r="C977" s="47"/>
      <c r="D977" s="47"/>
      <c r="E977" s="47"/>
      <c r="F977" s="47"/>
      <c r="G977" s="47"/>
      <c r="H977" s="134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 spans="1:27">
      <c r="A978" s="47"/>
      <c r="B978" s="47"/>
      <c r="C978" s="47"/>
      <c r="D978" s="47"/>
      <c r="E978" s="47"/>
      <c r="F978" s="47"/>
      <c r="G978" s="47"/>
      <c r="H978" s="134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 spans="1:27">
      <c r="A979" s="47"/>
      <c r="B979" s="47"/>
      <c r="C979" s="47"/>
      <c r="D979" s="47"/>
      <c r="E979" s="47"/>
      <c r="F979" s="47"/>
      <c r="G979" s="47"/>
      <c r="H979" s="134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 spans="1:27">
      <c r="A980" s="47"/>
      <c r="B980" s="47"/>
      <c r="C980" s="47"/>
      <c r="D980" s="47"/>
      <c r="E980" s="47"/>
      <c r="F980" s="47"/>
      <c r="G980" s="47"/>
      <c r="H980" s="134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 spans="1:27">
      <c r="A981" s="47"/>
      <c r="B981" s="47"/>
      <c r="C981" s="47"/>
      <c r="D981" s="47"/>
      <c r="E981" s="47"/>
      <c r="F981" s="47"/>
      <c r="G981" s="47"/>
      <c r="H981" s="134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 spans="1:27">
      <c r="A982" s="47"/>
      <c r="B982" s="47"/>
      <c r="C982" s="47"/>
      <c r="D982" s="47"/>
      <c r="E982" s="47"/>
      <c r="F982" s="47"/>
      <c r="G982" s="47"/>
      <c r="H982" s="134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 spans="1:27">
      <c r="A983" s="47"/>
      <c r="B983" s="47"/>
      <c r="C983" s="47"/>
      <c r="D983" s="47"/>
      <c r="E983" s="47"/>
      <c r="F983" s="47"/>
      <c r="G983" s="47"/>
      <c r="H983" s="134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 spans="1:27">
      <c r="A984" s="47"/>
      <c r="B984" s="47"/>
      <c r="C984" s="47"/>
      <c r="D984" s="47"/>
      <c r="E984" s="47"/>
      <c r="F984" s="47"/>
      <c r="G984" s="47"/>
      <c r="H984" s="134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 spans="1:27">
      <c r="A985" s="47"/>
      <c r="B985" s="47"/>
      <c r="C985" s="47"/>
      <c r="D985" s="47"/>
      <c r="E985" s="47"/>
      <c r="F985" s="47"/>
      <c r="G985" s="47"/>
      <c r="H985" s="134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 spans="1:27">
      <c r="A986" s="47"/>
      <c r="B986" s="47"/>
      <c r="C986" s="47"/>
      <c r="D986" s="47"/>
      <c r="E986" s="47"/>
      <c r="F986" s="47"/>
      <c r="G986" s="47"/>
      <c r="H986" s="134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 spans="1:27">
      <c r="A987" s="47"/>
      <c r="B987" s="47"/>
      <c r="C987" s="47"/>
      <c r="D987" s="47"/>
      <c r="E987" s="47"/>
      <c r="F987" s="47"/>
      <c r="G987" s="47"/>
      <c r="H987" s="134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 spans="1:27">
      <c r="A988" s="47"/>
      <c r="B988" s="47"/>
      <c r="C988" s="47"/>
      <c r="D988" s="47"/>
      <c r="E988" s="47"/>
      <c r="F988" s="47"/>
      <c r="G988" s="47"/>
      <c r="H988" s="134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 spans="1:27">
      <c r="A989" s="47"/>
      <c r="B989" s="47"/>
      <c r="C989" s="47"/>
      <c r="D989" s="47"/>
      <c r="E989" s="47"/>
      <c r="F989" s="47"/>
      <c r="G989" s="47"/>
      <c r="H989" s="134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 spans="1:27">
      <c r="A990" s="47"/>
      <c r="B990" s="47"/>
      <c r="C990" s="47"/>
      <c r="D990" s="47"/>
      <c r="E990" s="47"/>
      <c r="F990" s="47"/>
      <c r="G990" s="47"/>
      <c r="H990" s="134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 spans="1:27">
      <c r="A991" s="47"/>
      <c r="B991" s="47"/>
      <c r="C991" s="47"/>
      <c r="D991" s="47"/>
      <c r="E991" s="47"/>
      <c r="F991" s="47"/>
      <c r="G991" s="47"/>
      <c r="H991" s="134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 spans="1:27">
      <c r="A992" s="47"/>
      <c r="B992" s="47"/>
      <c r="C992" s="47"/>
      <c r="D992" s="47"/>
      <c r="E992" s="47"/>
      <c r="F992" s="47"/>
      <c r="G992" s="47"/>
      <c r="H992" s="134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 spans="1:27">
      <c r="A993" s="47"/>
      <c r="B993" s="47"/>
      <c r="C993" s="47"/>
      <c r="D993" s="47"/>
      <c r="E993" s="47"/>
      <c r="F993" s="47"/>
      <c r="G993" s="47"/>
      <c r="H993" s="134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 spans="1:27">
      <c r="A994" s="47"/>
      <c r="B994" s="47"/>
      <c r="C994" s="47"/>
      <c r="D994" s="47"/>
      <c r="E994" s="47"/>
      <c r="F994" s="47"/>
      <c r="G994" s="47"/>
      <c r="H994" s="134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 spans="1:27">
      <c r="A995" s="47"/>
      <c r="B995" s="47"/>
      <c r="C995" s="47"/>
      <c r="D995" s="47"/>
      <c r="E995" s="47"/>
      <c r="F995" s="47"/>
      <c r="G995" s="47"/>
      <c r="H995" s="134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 spans="1:27">
      <c r="A996" s="47"/>
      <c r="B996" s="47"/>
      <c r="C996" s="47"/>
      <c r="D996" s="47"/>
      <c r="E996" s="47"/>
      <c r="F996" s="47"/>
      <c r="G996" s="47"/>
      <c r="H996" s="134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 spans="1:27">
      <c r="A997" s="47"/>
      <c r="B997" s="47"/>
      <c r="C997" s="47"/>
      <c r="D997" s="47"/>
      <c r="E997" s="47"/>
      <c r="F997" s="47"/>
      <c r="G997" s="47"/>
      <c r="H997" s="134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 spans="1:27">
      <c r="A998" s="47"/>
      <c r="B998" s="47"/>
      <c r="C998" s="47"/>
      <c r="D998" s="47"/>
      <c r="E998" s="47"/>
      <c r="F998" s="47"/>
      <c r="G998" s="47"/>
      <c r="H998" s="134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 spans="1:27">
      <c r="A999" s="47"/>
      <c r="B999" s="47"/>
      <c r="C999" s="47"/>
      <c r="D999" s="47"/>
      <c r="E999" s="47"/>
      <c r="F999" s="47"/>
      <c r="G999" s="47"/>
      <c r="H999" s="134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 spans="1:27">
      <c r="A1000" s="47"/>
      <c r="B1000" s="47"/>
      <c r="C1000" s="47"/>
      <c r="D1000" s="47"/>
      <c r="E1000" s="47"/>
      <c r="F1000" s="47"/>
      <c r="G1000" s="47"/>
      <c r="H1000" s="134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 spans="1:27">
      <c r="A1001" s="47"/>
      <c r="B1001" s="47"/>
      <c r="C1001" s="47"/>
      <c r="D1001" s="47"/>
      <c r="E1001" s="47"/>
      <c r="F1001" s="47"/>
      <c r="G1001" s="47"/>
      <c r="H1001" s="134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</sheetData>
  <mergeCells count="16">
    <mergeCell ref="G3:G4"/>
    <mergeCell ref="H3:H4"/>
    <mergeCell ref="Z3:Z4"/>
    <mergeCell ref="AA3:AA4"/>
    <mergeCell ref="I3:M3"/>
    <mergeCell ref="N3:T3"/>
    <mergeCell ref="U3:U4"/>
    <mergeCell ref="V3:V4"/>
    <mergeCell ref="W3:W4"/>
    <mergeCell ref="X3:X4"/>
    <mergeCell ref="Y3:Y4"/>
    <mergeCell ref="B3:B4"/>
    <mergeCell ref="C3:C4"/>
    <mergeCell ref="D3:D4"/>
    <mergeCell ref="E3:E4"/>
    <mergeCell ref="F3:F4"/>
  </mergeCells>
  <conditionalFormatting sqref="Z5:Z113">
    <cfRule type="colorScale" priority="1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Y5:Y113">
    <cfRule type="colorScale" priority="2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X5:X113">
    <cfRule type="colorScale" priority="3">
      <colorScale>
        <cfvo type="min"/>
        <cfvo type="percent" val="90"/>
        <cfvo type="max"/>
        <color rgb="FFFFFFFF"/>
        <color rgb="FFFFFFFF"/>
        <color rgb="FF77DD77"/>
      </colorScale>
    </cfRule>
  </conditionalFormatting>
  <conditionalFormatting sqref="W5:W113">
    <cfRule type="colorScale" priority="4">
      <colorScale>
        <cfvo type="min"/>
        <cfvo type="percent" val="90"/>
        <cfvo type="max"/>
        <color rgb="FFFFFFFF"/>
        <color rgb="FFFFFFFF"/>
        <color rgb="FF77DD77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818E"/>
    <outlinePr summaryBelow="0" summaryRight="0"/>
  </sheetPr>
  <dimension ref="A1:I20"/>
  <sheetViews>
    <sheetView tabSelected="1" topLeftCell="A9" workbookViewId="0">
      <selection activeCell="A17" sqref="A17"/>
    </sheetView>
  </sheetViews>
  <sheetFormatPr defaultColWidth="12.625" defaultRowHeight="15" customHeight="1"/>
  <cols>
    <col min="1" max="1" width="19.375" customWidth="1"/>
    <col min="2" max="2" width="13.75" hidden="1" customWidth="1"/>
    <col min="3" max="3" width="12.625" hidden="1" customWidth="1"/>
    <col min="4" max="4" width="12" customWidth="1"/>
    <col min="5" max="5" width="16" customWidth="1"/>
    <col min="6" max="6" width="42.5" customWidth="1"/>
    <col min="7" max="7" width="4.75" customWidth="1"/>
    <col min="8" max="8" width="26.375" customWidth="1"/>
    <col min="9" max="9" width="40.5" customWidth="1"/>
  </cols>
  <sheetData>
    <row r="1" spans="1:9" ht="17.25" customHeight="1">
      <c r="A1" s="170" t="s">
        <v>591</v>
      </c>
      <c r="B1" s="171"/>
      <c r="C1" s="171"/>
      <c r="D1" s="171"/>
      <c r="E1" s="171"/>
      <c r="F1" s="171"/>
      <c r="G1" s="47"/>
      <c r="H1" s="47"/>
      <c r="I1" s="47"/>
    </row>
    <row r="2" spans="1:9" ht="17.25" customHeight="1">
      <c r="A2" s="5"/>
      <c r="G2" s="134"/>
      <c r="H2" s="134"/>
      <c r="I2" s="134"/>
    </row>
    <row r="3" spans="1:9" ht="17.25" customHeight="1">
      <c r="A3" s="172" t="s">
        <v>105</v>
      </c>
      <c r="B3" s="171"/>
      <c r="C3" s="171"/>
      <c r="D3" s="171"/>
      <c r="E3" s="171"/>
      <c r="F3" s="171"/>
      <c r="G3" s="47"/>
      <c r="H3" s="47"/>
      <c r="I3" s="47"/>
    </row>
    <row r="4" spans="1:9" ht="17.25" customHeight="1">
      <c r="A4" s="159" t="str">
        <f t="shared" ref="A4:A9" si="0">CONCATENATE(CONCATENATE(CONCATENATE(B4, " "), C4), " ")</f>
        <v xml:space="preserve">Фамилия	 Имя	 </v>
      </c>
      <c r="B4" s="160" t="s">
        <v>592</v>
      </c>
      <c r="C4" s="160" t="s">
        <v>593</v>
      </c>
      <c r="D4" s="160" t="s">
        <v>106</v>
      </c>
      <c r="E4" s="160" t="s">
        <v>0</v>
      </c>
      <c r="F4" s="160" t="s">
        <v>594</v>
      </c>
      <c r="G4" s="183"/>
      <c r="H4" s="171"/>
      <c r="I4" s="47"/>
    </row>
    <row r="5" spans="1:9" ht="17.25" customHeight="1">
      <c r="A5" s="161" t="str">
        <f t="shared" si="0"/>
        <v xml:space="preserve">Царгасов Тимур </v>
      </c>
      <c r="B5" s="161" t="s">
        <v>377</v>
      </c>
      <c r="C5" s="161" t="s">
        <v>366</v>
      </c>
      <c r="D5" s="161" t="s">
        <v>10</v>
      </c>
      <c r="E5" s="161" t="s">
        <v>21</v>
      </c>
      <c r="F5" s="157" t="s">
        <v>595</v>
      </c>
      <c r="G5" s="47"/>
      <c r="H5" s="2"/>
      <c r="I5" s="47"/>
    </row>
    <row r="6" spans="1:9" ht="17.25" customHeight="1">
      <c r="A6" s="161" t="str">
        <f t="shared" si="0"/>
        <v xml:space="preserve">Маглыш Кирилл </v>
      </c>
      <c r="B6" s="161" t="s">
        <v>178</v>
      </c>
      <c r="C6" s="161" t="s">
        <v>153</v>
      </c>
      <c r="D6" s="161" t="s">
        <v>19</v>
      </c>
      <c r="E6" s="161" t="s">
        <v>18</v>
      </c>
      <c r="F6" s="157" t="s">
        <v>596</v>
      </c>
      <c r="G6" s="47"/>
      <c r="H6" s="2"/>
      <c r="I6" s="47"/>
    </row>
    <row r="7" spans="1:9" ht="17.25" customHeight="1">
      <c r="A7" s="161" t="str">
        <f t="shared" si="0"/>
        <v xml:space="preserve">Кузнецов Вадим </v>
      </c>
      <c r="B7" s="161" t="s">
        <v>362</v>
      </c>
      <c r="C7" s="161" t="s">
        <v>304</v>
      </c>
      <c r="D7" s="161" t="s">
        <v>10</v>
      </c>
      <c r="E7" s="161" t="s">
        <v>8</v>
      </c>
      <c r="F7" s="157" t="s">
        <v>597</v>
      </c>
      <c r="G7" s="47"/>
      <c r="H7" s="2"/>
      <c r="I7" s="47"/>
    </row>
    <row r="8" spans="1:9" ht="17.25" customHeight="1">
      <c r="A8" s="161" t="str">
        <f t="shared" si="0"/>
        <v xml:space="preserve">Морозов Аркадий </v>
      </c>
      <c r="B8" s="158" t="s">
        <v>388</v>
      </c>
      <c r="C8" s="158" t="s">
        <v>389</v>
      </c>
      <c r="D8" s="158" t="s">
        <v>391</v>
      </c>
      <c r="E8" s="158" t="s">
        <v>20</v>
      </c>
      <c r="F8" s="162" t="s">
        <v>598</v>
      </c>
      <c r="G8" s="47"/>
      <c r="H8" s="2"/>
      <c r="I8" s="47"/>
    </row>
    <row r="9" spans="1:9" ht="17.25" customHeight="1">
      <c r="A9" s="164" t="str">
        <f t="shared" si="0"/>
        <v xml:space="preserve">  </v>
      </c>
      <c r="B9" s="165"/>
      <c r="C9" s="165"/>
      <c r="D9" s="165"/>
      <c r="E9" s="165"/>
      <c r="F9" s="165"/>
      <c r="G9" s="47"/>
      <c r="H9" s="47"/>
      <c r="I9" s="47"/>
    </row>
    <row r="10" spans="1:9" ht="17.25" customHeight="1">
      <c r="A10" s="184" t="s">
        <v>108</v>
      </c>
      <c r="B10" s="185"/>
      <c r="C10" s="185"/>
      <c r="D10" s="185"/>
      <c r="E10" s="185"/>
      <c r="F10" s="186"/>
      <c r="G10" s="47"/>
      <c r="H10" s="47"/>
      <c r="I10" s="47"/>
    </row>
    <row r="11" spans="1:9" ht="17.25" customHeight="1">
      <c r="A11" s="159" t="str">
        <f t="shared" ref="A11:A16" si="1">CONCATENATE(CONCATENATE(CONCATENATE(B11, " "), C11), " ")</f>
        <v xml:space="preserve">Фамилия	 Имя	 </v>
      </c>
      <c r="B11" s="160" t="s">
        <v>592</v>
      </c>
      <c r="C11" s="160" t="s">
        <v>593</v>
      </c>
      <c r="D11" s="160" t="s">
        <v>106</v>
      </c>
      <c r="E11" s="160" t="s">
        <v>0</v>
      </c>
      <c r="F11" s="160" t="s">
        <v>594</v>
      </c>
      <c r="G11" s="47"/>
      <c r="H11" s="47"/>
      <c r="I11" s="47"/>
    </row>
    <row r="12" spans="1:9" ht="17.25" customHeight="1">
      <c r="A12" s="161" t="str">
        <f t="shared" si="1"/>
        <v xml:space="preserve">Елизбарашвили Вахтанг </v>
      </c>
      <c r="B12" s="158" t="s">
        <v>449</v>
      </c>
      <c r="C12" s="158" t="s">
        <v>450</v>
      </c>
      <c r="D12" s="158" t="s">
        <v>19</v>
      </c>
      <c r="E12" s="158" t="s">
        <v>70</v>
      </c>
      <c r="F12" s="156" t="s">
        <v>603</v>
      </c>
      <c r="G12" s="47"/>
      <c r="H12" s="2"/>
      <c r="I12" s="47"/>
    </row>
    <row r="13" spans="1:9" ht="17.25" customHeight="1">
      <c r="A13" s="161" t="str">
        <f t="shared" si="1"/>
        <v xml:space="preserve">Елизбарашвили Вахтанг </v>
      </c>
      <c r="B13" s="161" t="s">
        <v>449</v>
      </c>
      <c r="C13" s="161" t="s">
        <v>450</v>
      </c>
      <c r="D13" s="161" t="s">
        <v>19</v>
      </c>
      <c r="E13" s="161" t="s">
        <v>70</v>
      </c>
      <c r="F13" s="157" t="s">
        <v>595</v>
      </c>
      <c r="G13" s="47"/>
      <c r="H13" s="2"/>
      <c r="I13" s="47"/>
    </row>
    <row r="14" spans="1:9" ht="17.25" customHeight="1">
      <c r="A14" s="161" t="str">
        <f t="shared" si="1"/>
        <v xml:space="preserve">Батыгин Артём </v>
      </c>
      <c r="B14" s="161" t="s">
        <v>427</v>
      </c>
      <c r="C14" s="161" t="s">
        <v>354</v>
      </c>
      <c r="D14" s="161" t="s">
        <v>12</v>
      </c>
      <c r="E14" s="161" t="s">
        <v>72</v>
      </c>
      <c r="F14" s="157" t="s">
        <v>596</v>
      </c>
      <c r="G14" s="47"/>
      <c r="H14" s="2"/>
      <c r="I14" s="47"/>
    </row>
    <row r="15" spans="1:9" ht="17.25" customHeight="1">
      <c r="A15" s="161" t="str">
        <f t="shared" si="1"/>
        <v xml:space="preserve">Ковалёв Матвей </v>
      </c>
      <c r="B15" s="158" t="s">
        <v>435</v>
      </c>
      <c r="C15" s="158" t="s">
        <v>436</v>
      </c>
      <c r="D15" s="158" t="s">
        <v>19</v>
      </c>
      <c r="E15" s="158" t="s">
        <v>71</v>
      </c>
      <c r="F15" s="156" t="s">
        <v>597</v>
      </c>
      <c r="G15" s="47"/>
      <c r="H15" s="2"/>
      <c r="I15" s="47"/>
    </row>
    <row r="16" spans="1:9" ht="17.25" customHeight="1">
      <c r="A16" s="161" t="str">
        <f t="shared" si="1"/>
        <v xml:space="preserve">Бабич Семён </v>
      </c>
      <c r="B16" s="158" t="s">
        <v>533</v>
      </c>
      <c r="C16" s="158" t="s">
        <v>534</v>
      </c>
      <c r="D16" s="158" t="s">
        <v>10</v>
      </c>
      <c r="E16" s="158" t="s">
        <v>68</v>
      </c>
      <c r="F16" s="162" t="s">
        <v>598</v>
      </c>
      <c r="G16" s="47"/>
      <c r="H16" s="2"/>
      <c r="I16" s="47"/>
    </row>
    <row r="17" spans="1:9" ht="17.25" customHeight="1">
      <c r="A17" s="165"/>
      <c r="B17" s="165"/>
      <c r="C17" s="165"/>
      <c r="D17" s="165"/>
      <c r="E17" s="165"/>
      <c r="F17" s="165"/>
      <c r="G17" s="47"/>
      <c r="H17" s="47"/>
      <c r="I17" s="47"/>
    </row>
    <row r="18" spans="1:9" ht="17.25" customHeight="1">
      <c r="A18" s="7"/>
      <c r="B18" s="7"/>
      <c r="C18" s="7"/>
      <c r="D18" s="7"/>
      <c r="E18" s="7"/>
      <c r="F18" s="7"/>
      <c r="G18" s="7"/>
      <c r="H18" s="7"/>
      <c r="I18" s="47"/>
    </row>
    <row r="19" spans="1:9" ht="17.25" customHeight="1">
      <c r="A19" s="173" t="s">
        <v>66</v>
      </c>
      <c r="B19" s="171"/>
      <c r="C19" s="171"/>
      <c r="D19" s="171"/>
      <c r="E19" s="174" t="s">
        <v>67</v>
      </c>
      <c r="F19" s="171"/>
      <c r="I19" s="47"/>
    </row>
    <row r="20" spans="1:9" ht="17.25" customHeight="1">
      <c r="A20" s="7"/>
      <c r="B20" s="7"/>
      <c r="C20" s="7"/>
      <c r="D20" s="7"/>
      <c r="E20" s="7"/>
      <c r="F20" s="7"/>
      <c r="G20" s="7"/>
      <c r="H20" s="7"/>
      <c r="I20" s="47"/>
    </row>
  </sheetData>
  <mergeCells count="6">
    <mergeCell ref="G4:H4"/>
    <mergeCell ref="A10:F10"/>
    <mergeCell ref="A1:F1"/>
    <mergeCell ref="A3:F3"/>
    <mergeCell ref="E19:F19"/>
    <mergeCell ref="A19:D19"/>
  </mergeCells>
  <pageMargins left="0.39370078740157483" right="0.39370078740157483" top="0.39370078740157483" bottom="0.39370078740157483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6" workbookViewId="0">
      <selection activeCell="E17" sqref="E17"/>
    </sheetView>
  </sheetViews>
  <sheetFormatPr defaultColWidth="12.625" defaultRowHeight="14.25"/>
  <cols>
    <col min="1" max="1" width="19.375" style="169" customWidth="1"/>
    <col min="2" max="2" width="13.75" style="169" hidden="1" customWidth="1"/>
    <col min="3" max="3" width="12.625" style="169" hidden="1" customWidth="1"/>
    <col min="4" max="4" width="12" style="169" customWidth="1"/>
    <col min="5" max="5" width="16" style="169" customWidth="1"/>
    <col min="6" max="6" width="42.5" style="169" customWidth="1"/>
    <col min="7" max="7" width="4.75" style="169" customWidth="1"/>
    <col min="8" max="8" width="26.375" style="169" customWidth="1"/>
    <col min="9" max="9" width="40.5" style="169" customWidth="1"/>
    <col min="10" max="16384" width="12.625" style="169"/>
  </cols>
  <sheetData>
    <row r="1" spans="1:9" ht="17.25" customHeight="1">
      <c r="A1" s="170" t="s">
        <v>591</v>
      </c>
      <c r="B1" s="171"/>
      <c r="C1" s="171"/>
      <c r="D1" s="171"/>
      <c r="E1" s="171"/>
      <c r="F1" s="171"/>
      <c r="G1" s="134"/>
      <c r="H1" s="134"/>
      <c r="I1" s="134"/>
    </row>
    <row r="2" spans="1:9" ht="17.25" customHeight="1">
      <c r="A2" s="168"/>
      <c r="G2" s="134"/>
      <c r="H2" s="134"/>
      <c r="I2" s="134"/>
    </row>
    <row r="3" spans="1:9" ht="17.25" customHeight="1">
      <c r="A3" s="172" t="s">
        <v>105</v>
      </c>
      <c r="B3" s="171"/>
      <c r="C3" s="171"/>
      <c r="D3" s="171"/>
      <c r="E3" s="171"/>
      <c r="F3" s="171"/>
      <c r="G3" s="134"/>
      <c r="H3" s="134"/>
      <c r="I3" s="134"/>
    </row>
    <row r="4" spans="1:9" ht="17.25" customHeight="1">
      <c r="A4" s="159" t="str">
        <f t="shared" ref="A4:A10" si="0">CONCATENATE(CONCATENATE(CONCATENATE(B4, " "), C4), " ")</f>
        <v xml:space="preserve">Фамилия	 Имя	 </v>
      </c>
      <c r="B4" s="160" t="s">
        <v>592</v>
      </c>
      <c r="C4" s="160" t="s">
        <v>593</v>
      </c>
      <c r="D4" s="160" t="s">
        <v>106</v>
      </c>
      <c r="E4" s="160" t="s">
        <v>0</v>
      </c>
      <c r="F4" s="160" t="s">
        <v>594</v>
      </c>
      <c r="G4" s="183"/>
      <c r="H4" s="171"/>
      <c r="I4" s="134"/>
    </row>
    <row r="5" spans="1:9" ht="17.25" customHeight="1">
      <c r="A5" s="161" t="str">
        <f t="shared" si="0"/>
        <v xml:space="preserve">Русанов Илья </v>
      </c>
      <c r="B5" s="161" t="s">
        <v>358</v>
      </c>
      <c r="C5" s="161" t="s">
        <v>163</v>
      </c>
      <c r="D5" s="161" t="s">
        <v>10</v>
      </c>
      <c r="E5" s="161" t="s">
        <v>34</v>
      </c>
      <c r="F5" s="161" t="s">
        <v>599</v>
      </c>
      <c r="G5" s="134"/>
      <c r="H5" s="2"/>
      <c r="I5" s="134"/>
    </row>
    <row r="6" spans="1:9" ht="17.25" customHeight="1">
      <c r="A6" s="161" t="str">
        <f t="shared" si="0"/>
        <v xml:space="preserve">Егоров Данил </v>
      </c>
      <c r="B6" s="161" t="s">
        <v>218</v>
      </c>
      <c r="C6" s="161" t="s">
        <v>219</v>
      </c>
      <c r="D6" s="161" t="s">
        <v>43</v>
      </c>
      <c r="E6" s="161" t="s">
        <v>16</v>
      </c>
      <c r="F6" s="161" t="s">
        <v>600</v>
      </c>
      <c r="G6" s="134"/>
      <c r="H6" s="2"/>
      <c r="I6" s="163"/>
    </row>
    <row r="7" spans="1:9" ht="17.25" customHeight="1">
      <c r="A7" s="161" t="str">
        <f t="shared" si="0"/>
        <v xml:space="preserve">Кузнецов Вадим </v>
      </c>
      <c r="B7" s="162" t="s">
        <v>362</v>
      </c>
      <c r="C7" s="162" t="s">
        <v>304</v>
      </c>
      <c r="D7" s="162" t="s">
        <v>10</v>
      </c>
      <c r="E7" s="162" t="s">
        <v>8</v>
      </c>
      <c r="F7" s="162" t="s">
        <v>601</v>
      </c>
      <c r="G7" s="134"/>
      <c r="H7" s="2"/>
      <c r="I7" s="134"/>
    </row>
    <row r="8" spans="1:9" ht="17.25" customHeight="1">
      <c r="A8" s="161" t="str">
        <f t="shared" si="0"/>
        <v xml:space="preserve">Березецкая Варвара </v>
      </c>
      <c r="B8" s="162" t="s">
        <v>210</v>
      </c>
      <c r="C8" s="162" t="s">
        <v>211</v>
      </c>
      <c r="D8" s="162" t="s">
        <v>212</v>
      </c>
      <c r="E8" s="162" t="s">
        <v>16</v>
      </c>
      <c r="F8" s="162" t="s">
        <v>602</v>
      </c>
      <c r="G8" s="134"/>
      <c r="H8" s="2"/>
      <c r="I8" s="134"/>
    </row>
    <row r="9" spans="1:9" ht="17.25" customHeight="1">
      <c r="A9" s="161" t="str">
        <f t="shared" si="0"/>
        <v xml:space="preserve">Ченцова Алиса </v>
      </c>
      <c r="B9" s="162" t="s">
        <v>380</v>
      </c>
      <c r="C9" s="162" t="s">
        <v>263</v>
      </c>
      <c r="D9" s="162" t="s">
        <v>10</v>
      </c>
      <c r="E9" s="162" t="s">
        <v>13</v>
      </c>
      <c r="F9" s="162" t="s">
        <v>602</v>
      </c>
      <c r="G9" s="134"/>
      <c r="H9" s="2"/>
      <c r="I9" s="134"/>
    </row>
    <row r="10" spans="1:9" ht="17.25" customHeight="1">
      <c r="A10" s="164" t="str">
        <f t="shared" si="0"/>
        <v xml:space="preserve">  </v>
      </c>
      <c r="B10" s="165"/>
      <c r="C10" s="165"/>
      <c r="D10" s="165"/>
      <c r="E10" s="165"/>
      <c r="F10" s="165"/>
      <c r="G10" s="134"/>
      <c r="H10" s="134"/>
      <c r="I10" s="134"/>
    </row>
    <row r="11" spans="1:9" ht="17.25" customHeight="1">
      <c r="A11" s="184" t="s">
        <v>108</v>
      </c>
      <c r="B11" s="185"/>
      <c r="C11" s="185"/>
      <c r="D11" s="185"/>
      <c r="E11" s="185"/>
      <c r="F11" s="186"/>
      <c r="G11" s="134"/>
      <c r="H11" s="134"/>
      <c r="I11" s="134"/>
    </row>
    <row r="12" spans="1:9" ht="17.25" customHeight="1">
      <c r="A12" s="159" t="str">
        <f t="shared" ref="A12:A16" si="1">CONCATENATE(CONCATENATE(CONCATENATE(B12, " "), C12), " ")</f>
        <v xml:space="preserve">Фамилия	 Имя	 </v>
      </c>
      <c r="B12" s="160" t="s">
        <v>592</v>
      </c>
      <c r="C12" s="160" t="s">
        <v>593</v>
      </c>
      <c r="D12" s="160" t="s">
        <v>106</v>
      </c>
      <c r="E12" s="160" t="s">
        <v>0</v>
      </c>
      <c r="F12" s="160" t="s">
        <v>594</v>
      </c>
      <c r="G12" s="134"/>
      <c r="H12" s="134"/>
      <c r="I12" s="134"/>
    </row>
    <row r="13" spans="1:9" ht="17.25" customHeight="1">
      <c r="A13" s="161" t="str">
        <f t="shared" si="1"/>
        <v xml:space="preserve">Малов Дмитрий </v>
      </c>
      <c r="B13" s="161" t="s">
        <v>467</v>
      </c>
      <c r="C13" s="161" t="s">
        <v>333</v>
      </c>
      <c r="D13" s="161" t="s">
        <v>64</v>
      </c>
      <c r="E13" s="161" t="s">
        <v>75</v>
      </c>
      <c r="F13" s="162" t="s">
        <v>604</v>
      </c>
      <c r="G13" s="152"/>
      <c r="H13" s="2"/>
      <c r="I13" s="134"/>
    </row>
    <row r="14" spans="1:9" ht="17.25" customHeight="1">
      <c r="A14" s="161" t="str">
        <f t="shared" si="1"/>
        <v xml:space="preserve">Максимова Ксения </v>
      </c>
      <c r="B14" s="162" t="s">
        <v>448</v>
      </c>
      <c r="C14" s="162" t="s">
        <v>146</v>
      </c>
      <c r="D14" s="162" t="s">
        <v>19</v>
      </c>
      <c r="E14" s="162" t="s">
        <v>70</v>
      </c>
      <c r="F14" s="162" t="s">
        <v>602</v>
      </c>
      <c r="G14" s="134"/>
      <c r="H14" s="2"/>
      <c r="I14" s="134"/>
    </row>
    <row r="15" spans="1:9" ht="17.25" customHeight="1">
      <c r="A15" s="161" t="str">
        <f t="shared" si="1"/>
        <v xml:space="preserve">Николаева Екатерина </v>
      </c>
      <c r="B15" s="162" t="s">
        <v>423</v>
      </c>
      <c r="C15" s="162" t="s">
        <v>344</v>
      </c>
      <c r="D15" s="162" t="s">
        <v>12</v>
      </c>
      <c r="E15" s="162" t="s">
        <v>72</v>
      </c>
      <c r="F15" s="162" t="s">
        <v>602</v>
      </c>
      <c r="G15" s="134"/>
      <c r="H15" s="2"/>
      <c r="I15" s="134"/>
    </row>
    <row r="16" spans="1:9" ht="17.25" customHeight="1">
      <c r="A16" s="166" t="str">
        <f t="shared" si="1"/>
        <v xml:space="preserve">Долженков Павел </v>
      </c>
      <c r="B16" s="167" t="s">
        <v>419</v>
      </c>
      <c r="C16" s="167" t="s">
        <v>265</v>
      </c>
      <c r="D16" s="167" t="s">
        <v>26</v>
      </c>
      <c r="E16" s="167" t="s">
        <v>83</v>
      </c>
      <c r="F16" s="167" t="s">
        <v>605</v>
      </c>
      <c r="G16" s="134"/>
      <c r="H16" s="2"/>
      <c r="I16" s="134"/>
    </row>
    <row r="17" spans="1:9" ht="17.25" customHeight="1">
      <c r="A17" s="162" t="s">
        <v>609</v>
      </c>
      <c r="B17" s="162"/>
      <c r="C17" s="162"/>
      <c r="D17" s="162" t="s">
        <v>36</v>
      </c>
      <c r="E17" s="162" t="s">
        <v>88</v>
      </c>
      <c r="F17" s="162" t="s">
        <v>608</v>
      </c>
      <c r="G17" s="134"/>
      <c r="H17" s="2"/>
      <c r="I17" s="134"/>
    </row>
    <row r="18" spans="1:9" ht="17.25" customHeight="1">
      <c r="A18" s="162" t="s">
        <v>606</v>
      </c>
      <c r="B18" s="162"/>
      <c r="C18" s="162"/>
      <c r="D18" s="162" t="s">
        <v>19</v>
      </c>
      <c r="E18" s="162" t="s">
        <v>71</v>
      </c>
      <c r="F18" s="162" t="s">
        <v>607</v>
      </c>
      <c r="G18" s="134"/>
      <c r="H18" s="2"/>
      <c r="I18" s="134"/>
    </row>
    <row r="19" spans="1:9" ht="17.25" customHeight="1">
      <c r="A19" s="165"/>
      <c r="B19" s="165"/>
      <c r="C19" s="165"/>
      <c r="D19" s="165"/>
      <c r="E19" s="165"/>
      <c r="F19" s="165"/>
      <c r="G19" s="134"/>
      <c r="H19" s="134"/>
      <c r="I19" s="134"/>
    </row>
    <row r="20" spans="1:9" ht="17.25" customHeight="1">
      <c r="A20" s="7"/>
      <c r="B20" s="7"/>
      <c r="C20" s="7"/>
      <c r="D20" s="7"/>
      <c r="E20" s="7"/>
      <c r="F20" s="7"/>
      <c r="G20" s="7"/>
      <c r="H20" s="7"/>
      <c r="I20" s="134"/>
    </row>
    <row r="21" spans="1:9" ht="17.25" customHeight="1">
      <c r="A21" s="173" t="s">
        <v>66</v>
      </c>
      <c r="B21" s="171"/>
      <c r="C21" s="171"/>
      <c r="D21" s="171"/>
      <c r="E21" s="174" t="s">
        <v>67</v>
      </c>
      <c r="F21" s="171"/>
      <c r="I21" s="134"/>
    </row>
    <row r="22" spans="1:9" ht="17.25" customHeight="1">
      <c r="A22" s="7"/>
      <c r="B22" s="7"/>
      <c r="C22" s="7"/>
      <c r="D22" s="7"/>
      <c r="E22" s="7"/>
      <c r="F22" s="7"/>
      <c r="G22" s="7"/>
      <c r="H22" s="7"/>
      <c r="I22" s="134"/>
    </row>
  </sheetData>
  <mergeCells count="6">
    <mergeCell ref="A1:F1"/>
    <mergeCell ref="A3:F3"/>
    <mergeCell ref="G4:H4"/>
    <mergeCell ref="A11:F11"/>
    <mergeCell ref="A21:D21"/>
    <mergeCell ref="E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Личная мл (команды)</vt:lpstr>
      <vt:lpstr>Личная ст (команды)</vt:lpstr>
      <vt:lpstr>Copy of Лучшие мл (подсчёт)</vt:lpstr>
      <vt:lpstr>Copy of Лучшие ст (подсчёт)</vt:lpstr>
      <vt:lpstr>Спецпризы</vt:lpstr>
      <vt:lpstr>Спецноминации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Смирнов</cp:lastModifiedBy>
  <cp:lastPrinted>2021-03-14T11:57:33Z</cp:lastPrinted>
  <dcterms:modified xsi:type="dcterms:W3CDTF">2021-03-15T09:13:54Z</dcterms:modified>
</cp:coreProperties>
</file>